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12" windowHeight="8868"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<sst xmlns="http://schemas.openxmlformats.org/spreadsheetml/2006/main" count="266" uniqueCount="82">
  <si>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</si>
  <si>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</si>
  <si>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</si>
  <si>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</si>
  <si>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</si>
  <si>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</si>
  <si>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</si>
  <si>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</si>
  <si>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</si>
  <si>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</si>
  <si>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</si>
  <si>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</si>
  <si>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</si>
  <si>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</si>
  <si>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</si>
  <si>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</si>
  <si>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</si>
  <si>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</si>
  <si>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</si>
  <si>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</si>
  <si>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</si>
  <si>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</si>
  <si>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</si>
  <si>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</si>
  <si>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</si>
  <si>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</si>
  <si>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</si>
  <si>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</si>
  <si>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</si>
  <si>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</si>
  <si>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</si>
  <si>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</si>
  <si>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</si>
  <si>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</si>
  <si>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</si>
  <si>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</si>
  <si>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</si>
  <si>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</si>
  <si>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</si>
  <si>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</si>
  <si>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</si>
  <si>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</si>
  <si>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</si>
  <si>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</si>
  <si>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</si>
  <si>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</si>
  <si>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</si>
  <si>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AMOUNT 
In Words</t>
  </si>
  <si>
    <t>Tender Inviting Authority: Uttarakhand Tourism Development Board (UTDB)</t>
  </si>
  <si>
    <t>Name of Work: Selection of an Agency for Concept Planning, Development, Operation, Maintenance and Management of Tent City and organizing “Tehri Mahotsav” at Tehri Lake Front, District Tehri, Uttarakhand</t>
  </si>
  <si>
    <t>Premium Offered to UTDB (Rs.) excluding GST</t>
  </si>
  <si>
    <t>Year - 1</t>
  </si>
  <si>
    <t>Year - 2</t>
  </si>
  <si>
    <t>Year - 3</t>
  </si>
  <si>
    <t>Year - 4</t>
  </si>
  <si>
    <t>Year - 5</t>
  </si>
  <si>
    <t>Year - 6</t>
  </si>
  <si>
    <t>Year - 7</t>
  </si>
  <si>
    <t>Year - 8</t>
  </si>
  <si>
    <t>Year - 9</t>
  </si>
  <si>
    <t>Year - 10</t>
  </si>
  <si>
    <t>Total</t>
  </si>
  <si>
    <t>Marketing Support sought from UTDB (Rs.) excluding GST</t>
  </si>
  <si>
    <r>
      <t xml:space="preserve">Amount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</si>
  <si>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item2</t>
  </si>
  <si>
    <t>item3</t>
  </si>
  <si>
    <t>item4</t>
  </si>
  <si>
    <t>item6</t>
  </si>
  <si>
    <t>item7</t>
  </si>
  <si>
    <t>item8</t>
  </si>
  <si>
    <t>item9</t>
  </si>
  <si>
    <t>item10</t>
  </si>
  <si>
    <t>item11</t>
  </si>
  <si>
    <t>item12</t>
  </si>
  <si>
    <t>item14</t>
  </si>
  <si>
    <t>item15</t>
  </si>
  <si>
    <t>item16</t>
  </si>
  <si>
    <t>item17</t>
  </si>
  <si>
    <t>item18</t>
  </si>
  <si>
    <t>item19</t>
  </si>
  <si>
    <t>item20</t>
  </si>
  <si>
    <t>Net positive amount over 10-year period (= Sl. No. 1.11 - 2.06)</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</si>
</sst>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sz val="12"/>
      <color indexed="8"/>
      <name val="Times New Roman"/>
      <family val="1"/>
    </font>
    <font>
      <sz val="12"/>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2"/>
      <color theme="1"/>
      <name val="Times New Roman"/>
      <family val="1"/>
    </font>
    <font>
      <sz val="12"/>
      <color rgb="FF000000"/>
      <name val="Courier New"/>
      <family val="3"/>
    </font>
    <font>
      <b/>
      <sz val="12"/>
      <color rgb="FFFF000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70" fillId="33" borderId="10" xfId="64" applyNumberFormat="1" applyFont="1" applyFill="1" applyBorder="1" applyAlignment="1">
      <alignment horizontal="center" vertical="center"/>
    </xf>
    <xf numFmtId="0" fontId="71" fillId="0" borderId="16" xfId="59" applyNumberFormat="1" applyFont="1" applyFill="1" applyBorder="1" applyAlignment="1">
      <alignment horizontal="right" vertical="top"/>
      <protection/>
    </xf>
    <xf numFmtId="0" fontId="17" fillId="0" borderId="11" xfId="59" applyNumberFormat="1" applyFont="1" applyFill="1" applyBorder="1" applyAlignment="1">
      <alignment horizontal="center" vertical="center"/>
      <protection/>
    </xf>
    <xf numFmtId="0" fontId="72" fillId="0" borderId="0" xfId="0" applyFont="1" applyFill="1" applyAlignment="1">
      <alignment horizontal="left" wrapText="1"/>
    </xf>
    <xf numFmtId="0" fontId="73" fillId="0" borderId="11" xfId="59" applyNumberFormat="1" applyFont="1" applyFill="1" applyBorder="1" applyAlignment="1">
      <alignment horizontal="left" vertical="center" wrapText="1" readingOrder="1"/>
      <protection/>
    </xf>
    <xf numFmtId="1" fontId="17" fillId="0" borderId="11" xfId="59" applyNumberFormat="1" applyFont="1" applyFill="1" applyBorder="1" applyAlignment="1">
      <alignment horizontal="center" vertical="center" readingOrder="1"/>
      <protection/>
    </xf>
    <xf numFmtId="0" fontId="17" fillId="0" borderId="11" xfId="57" applyNumberFormat="1" applyFont="1" applyFill="1" applyBorder="1" applyAlignment="1">
      <alignment horizontal="left" vertical="center" readingOrder="1"/>
      <protection/>
    </xf>
    <xf numFmtId="2" fontId="17" fillId="0" borderId="11" xfId="59" applyNumberFormat="1" applyFont="1" applyFill="1" applyBorder="1" applyAlignment="1">
      <alignment vertical="center"/>
      <protection/>
    </xf>
    <xf numFmtId="0" fontId="18" fillId="0" borderId="11" xfId="57" applyNumberFormat="1" applyFont="1" applyFill="1" applyBorder="1" applyAlignment="1" applyProtection="1">
      <alignment horizontal="right" vertical="center"/>
      <protection locked="0"/>
    </xf>
    <xf numFmtId="0" fontId="18" fillId="0" borderId="11" xfId="57" applyNumberFormat="1" applyFont="1" applyFill="1" applyBorder="1" applyAlignment="1" applyProtection="1">
      <alignment horizontal="right" vertical="center"/>
      <protection/>
    </xf>
    <xf numFmtId="0" fontId="17" fillId="0" borderId="11" xfId="59" applyNumberFormat="1" applyFont="1" applyFill="1" applyBorder="1" applyAlignment="1">
      <alignment vertical="center"/>
      <protection/>
    </xf>
    <xf numFmtId="0" fontId="17" fillId="0" borderId="11" xfId="57" applyNumberFormat="1" applyFont="1" applyFill="1" applyBorder="1" applyAlignment="1">
      <alignment vertical="center"/>
      <protection/>
    </xf>
    <xf numFmtId="0" fontId="18" fillId="0" borderId="11" xfId="57" applyNumberFormat="1" applyFont="1" applyFill="1" applyBorder="1" applyAlignment="1" applyProtection="1">
      <alignment horizontal="left" vertical="center"/>
      <protection locked="0"/>
    </xf>
    <xf numFmtId="2" fontId="18" fillId="0" borderId="17" xfId="57" applyNumberFormat="1" applyFont="1" applyFill="1" applyBorder="1" applyAlignment="1" applyProtection="1">
      <alignment horizontal="right" vertical="center"/>
      <protection/>
    </xf>
    <xf numFmtId="0" fontId="18" fillId="0" borderId="10" xfId="57" applyNumberFormat="1" applyFont="1" applyFill="1" applyBorder="1" applyAlignment="1" applyProtection="1">
      <alignment horizontal="center" vertical="center" wrapText="1"/>
      <protection locked="0"/>
    </xf>
    <xf numFmtId="0" fontId="18" fillId="0" borderId="11" xfId="57" applyNumberFormat="1" applyFont="1" applyFill="1" applyBorder="1" applyAlignment="1" applyProtection="1">
      <alignment horizontal="center" vertical="center" wrapText="1"/>
      <protection locked="0"/>
    </xf>
    <xf numFmtId="0" fontId="18" fillId="0" borderId="11" xfId="57" applyNumberFormat="1" applyFont="1" applyFill="1" applyBorder="1" applyAlignment="1">
      <alignment horizontal="center" vertical="center" wrapText="1"/>
      <protection/>
    </xf>
    <xf numFmtId="2" fontId="18" fillId="0" borderId="18" xfId="59" applyNumberFormat="1" applyFont="1" applyFill="1" applyBorder="1" applyAlignment="1">
      <alignment horizontal="right" vertical="center"/>
      <protection/>
    </xf>
    <xf numFmtId="2" fontId="18" fillId="0" borderId="18" xfId="58" applyNumberFormat="1" applyFont="1" applyFill="1" applyBorder="1" applyAlignment="1">
      <alignment horizontal="right" vertical="center"/>
      <protection/>
    </xf>
    <xf numFmtId="0" fontId="17" fillId="0" borderId="11" xfId="59" applyNumberFormat="1" applyFont="1" applyFill="1" applyBorder="1" applyAlignment="1">
      <alignment vertical="center" wrapText="1"/>
      <protection/>
    </xf>
    <xf numFmtId="0" fontId="17" fillId="0" borderId="11" xfId="58" applyNumberFormat="1" applyFont="1" applyFill="1" applyBorder="1" applyAlignment="1">
      <alignment horizontal="left" vertical="center" wrapText="1"/>
      <protection/>
    </xf>
    <xf numFmtId="2" fontId="18" fillId="33" borderId="17" xfId="57" applyNumberFormat="1" applyFont="1" applyFill="1" applyBorder="1" applyAlignment="1" applyProtection="1">
      <alignment horizontal="right" vertical="center"/>
      <protection locked="0"/>
    </xf>
    <xf numFmtId="2" fontId="17" fillId="0" borderId="11" xfId="59" applyNumberFormat="1" applyFont="1" applyFill="1" applyBorder="1" applyAlignment="1">
      <alignment horizontal="center" vertical="center"/>
      <protection/>
    </xf>
    <xf numFmtId="0" fontId="18" fillId="0" borderId="11" xfId="58" applyNumberFormat="1" applyFont="1" applyFill="1" applyBorder="1" applyAlignment="1">
      <alignment horizontal="left" vertical="center" wrapText="1"/>
      <protection/>
    </xf>
    <xf numFmtId="2" fontId="18" fillId="33" borderId="17" xfId="57" applyNumberFormat="1" applyFont="1" applyFill="1" applyBorder="1" applyAlignment="1" applyProtection="1">
      <alignment horizontal="right" vertical="center"/>
      <protection/>
    </xf>
    <xf numFmtId="0" fontId="18" fillId="0" borderId="11" xfId="59" applyNumberFormat="1" applyFont="1" applyFill="1" applyBorder="1" applyAlignment="1">
      <alignment horizontal="left" vertical="top"/>
      <protection/>
    </xf>
    <xf numFmtId="0" fontId="18" fillId="0" borderId="13" xfId="59" applyNumberFormat="1" applyFont="1" applyFill="1" applyBorder="1" applyAlignment="1">
      <alignment horizontal="left" vertical="top"/>
      <protection/>
    </xf>
    <xf numFmtId="0" fontId="17" fillId="0" borderId="12" xfId="59" applyNumberFormat="1" applyFont="1" applyFill="1" applyBorder="1" applyAlignment="1">
      <alignment vertical="top"/>
      <protection/>
    </xf>
    <xf numFmtId="0" fontId="17" fillId="0" borderId="19"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17" fillId="0" borderId="14" xfId="59" applyNumberFormat="1" applyFont="1" applyFill="1" applyBorder="1" applyAlignment="1">
      <alignment vertical="top"/>
      <protection/>
    </xf>
    <xf numFmtId="0" fontId="17" fillId="0" borderId="0" xfId="57" applyNumberFormat="1" applyFont="1" applyFill="1" applyAlignment="1">
      <alignment vertical="top"/>
      <protection/>
    </xf>
    <xf numFmtId="2" fontId="14" fillId="0" borderId="11" xfId="59" applyNumberFormat="1" applyFont="1" applyFill="1" applyBorder="1" applyAlignment="1">
      <alignment vertical="top"/>
      <protection/>
    </xf>
    <xf numFmtId="0" fontId="17" fillId="0" borderId="11" xfId="59" applyNumberFormat="1" applyFont="1" applyFill="1" applyBorder="1" applyAlignment="1">
      <alignment vertical="top" wrapText="1"/>
      <protection/>
    </xf>
    <xf numFmtId="2" fontId="14" fillId="0" borderId="10" xfId="59" applyNumberFormat="1" applyFont="1" applyFill="1" applyBorder="1" applyAlignment="1" applyProtection="1">
      <alignment vertical="center" wrapText="1"/>
      <protection/>
    </xf>
    <xf numFmtId="2" fontId="74" fillId="0" borderId="0" xfId="57" applyNumberFormat="1" applyFont="1" applyFill="1" applyAlignment="1">
      <alignment vertical="top"/>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6"/>
  <sheetViews>
    <sheetView showGridLines="0" zoomScale="85" zoomScaleNormal="85" zoomScaleSheetLayoutView="25" zoomScalePageLayoutView="0" workbookViewId="0" topLeftCell="A1">
      <selection activeCell="M14" sqref="M14"/>
    </sheetView>
  </sheetViews>
  <sheetFormatPr defaultColWidth="9.140625" defaultRowHeight="15"/>
  <cols>
    <col min="1" max="1" width="15.421875" style="21" customWidth="1"/>
    <col min="2" max="2" width="36.28125" style="21" customWidth="1"/>
    <col min="3" max="3" width="13.57421875" style="21" hidden="1" customWidth="1"/>
    <col min="4" max="4" width="10.28125" style="21" hidden="1" customWidth="1"/>
    <col min="5" max="5" width="13.42187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1.7109375" style="21" customWidth="1"/>
    <col min="14" max="14" width="12.28125" style="35"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6.140625" style="21" hidden="1" customWidth="1"/>
    <col min="54" max="54" width="19.8515625" style="21" hidden="1" customWidth="1"/>
    <col min="55" max="55" width="42.140625" style="21" customWidth="1"/>
    <col min="56" max="238" width="9.140625" style="21" customWidth="1"/>
    <col min="239" max="243" width="9.140625" style="22" customWidth="1"/>
    <col min="244" max="16384" width="9.140625" style="21" customWidth="1"/>
  </cols>
  <sheetData>
    <row r="1" spans="1:243" s="1" customFormat="1" ht="30" customHeight="1">
      <c r="A1" s="82" t="str">
        <f>B2&amp;" BoQ"</f>
        <v>Item Wise BoQ</v>
      </c>
      <c r="B1" s="82"/>
      <c r="C1" s="82"/>
      <c r="D1" s="82"/>
      <c r="E1" s="82"/>
      <c r="F1" s="82"/>
      <c r="G1" s="82"/>
      <c r="H1" s="82"/>
      <c r="I1" s="82"/>
      <c r="J1" s="82"/>
      <c r="K1" s="82"/>
      <c r="L1" s="82"/>
      <c r="O1" s="2"/>
      <c r="P1" s="2"/>
      <c r="Q1" s="3"/>
      <c r="IE1" s="3"/>
      <c r="IF1" s="3"/>
      <c r="IG1" s="3"/>
      <c r="IH1" s="3"/>
      <c r="II1" s="3"/>
    </row>
    <row r="2" spans="1:17" s="1" customFormat="1" ht="25.5" customHeight="1" hidden="1">
      <c r="A2" s="23" t="s">
        <v>3</v>
      </c>
      <c r="B2" s="23" t="s">
        <v>31</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3" t="s">
        <v>48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6.75" customHeight="1">
      <c r="A5" s="83" t="s">
        <v>49</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6"/>
      <c r="IF5" s="6"/>
      <c r="IG5" s="6"/>
      <c r="IH5" s="6"/>
      <c r="II5" s="6"/>
    </row>
    <row r="6" spans="1:243" s="5" customFormat="1" ht="30" customHeight="1">
      <c r="A6" s="83" t="s">
        <v>33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6"/>
      <c r="IF6" s="6"/>
      <c r="IG6" s="6"/>
      <c r="IH6" s="6"/>
      <c r="II6" s="6"/>
    </row>
    <row r="7" spans="1:243" s="5"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7.75" customHeight="1">
      <c r="A8" s="24" t="s">
        <v>36</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36" t="s">
        <v>16</v>
      </c>
      <c r="C11" s="36" t="s">
        <v>1</v>
      </c>
      <c r="D11" s="36" t="s">
        <v>17</v>
      </c>
      <c r="E11" s="36" t="s">
        <v>18</v>
      </c>
      <c r="F11" s="36" t="s">
        <v>43</v>
      </c>
      <c r="G11" s="36"/>
      <c r="H11" s="36"/>
      <c r="I11" s="36" t="s">
        <v>19</v>
      </c>
      <c r="J11" s="36" t="s">
        <v>20</v>
      </c>
      <c r="K11" s="36" t="s">
        <v>21</v>
      </c>
      <c r="L11" s="36" t="s">
        <v>22</v>
      </c>
      <c r="M11" s="37" t="s">
        <v>63</v>
      </c>
      <c r="N11" s="36" t="s">
        <v>42</v>
      </c>
      <c r="O11" s="36" t="s">
        <v>46</v>
      </c>
      <c r="P11" s="36" t="s">
        <v>44</v>
      </c>
      <c r="Q11" s="36" t="s">
        <v>41</v>
      </c>
      <c r="R11" s="36" t="s">
        <v>40</v>
      </c>
      <c r="S11" s="36" t="s">
        <v>39</v>
      </c>
      <c r="T11" s="36" t="s">
        <v>38</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37</v>
      </c>
      <c r="BB11" s="38" t="s">
        <v>45</v>
      </c>
      <c r="BC11" s="39" t="s">
        <v>47</v>
      </c>
      <c r="IE11" s="13"/>
      <c r="IF11" s="13"/>
      <c r="IG11" s="13"/>
      <c r="IH11" s="13"/>
      <c r="II11" s="13"/>
    </row>
    <row r="12" spans="1:243" s="12" customFormat="1" ht="15">
      <c r="A12" s="14">
        <v>1</v>
      </c>
      <c r="B12" s="14">
        <v>2</v>
      </c>
      <c r="C12" s="14">
        <v>3</v>
      </c>
      <c r="D12" s="14">
        <v>3</v>
      </c>
      <c r="E12" s="14">
        <v>5</v>
      </c>
      <c r="F12" s="14">
        <v>6</v>
      </c>
      <c r="G12" s="14">
        <v>7</v>
      </c>
      <c r="H12" s="14">
        <v>8</v>
      </c>
      <c r="I12" s="14">
        <v>9</v>
      </c>
      <c r="J12" s="14">
        <v>10</v>
      </c>
      <c r="K12" s="14">
        <v>11</v>
      </c>
      <c r="L12" s="14">
        <v>12</v>
      </c>
      <c r="M12" s="14">
        <v>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v>
      </c>
      <c r="BB12" s="14">
        <v>54</v>
      </c>
      <c r="BC12" s="14">
        <v>4</v>
      </c>
      <c r="IE12" s="13"/>
      <c r="IF12" s="13"/>
      <c r="IG12" s="13"/>
      <c r="IH12" s="13"/>
      <c r="II12" s="13"/>
    </row>
    <row r="13" spans="1:243" s="15" customFormat="1" ht="39" customHeight="1">
      <c r="A13" s="42">
        <v>1</v>
      </c>
      <c r="B13" s="43" t="s">
        <v>50</v>
      </c>
      <c r="C13" s="44"/>
      <c r="D13" s="45"/>
      <c r="E13" s="46"/>
      <c r="F13" s="47"/>
      <c r="G13" s="48"/>
      <c r="H13" s="49"/>
      <c r="I13" s="50"/>
      <c r="J13" s="51"/>
      <c r="K13" s="52"/>
      <c r="L13" s="52"/>
      <c r="M13" s="53"/>
      <c r="N13" s="48"/>
      <c r="O13" s="48"/>
      <c r="P13" s="54"/>
      <c r="Q13" s="48"/>
      <c r="R13" s="48"/>
      <c r="S13" s="54"/>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c r="BB13" s="58"/>
      <c r="BC13" s="59"/>
      <c r="IE13" s="16">
        <v>1.01</v>
      </c>
      <c r="IF13" s="16" t="s">
        <v>26</v>
      </c>
      <c r="IG13" s="16" t="s">
        <v>23</v>
      </c>
      <c r="IH13" s="16">
        <v>123.223</v>
      </c>
      <c r="II13" s="16" t="s">
        <v>24</v>
      </c>
    </row>
    <row r="14" spans="1:243" s="15" customFormat="1" ht="30" customHeight="1">
      <c r="A14" s="42">
        <v>1.01</v>
      </c>
      <c r="B14" s="60" t="s">
        <v>51</v>
      </c>
      <c r="C14" s="44" t="s">
        <v>64</v>
      </c>
      <c r="D14" s="45">
        <v>1</v>
      </c>
      <c r="E14" s="46" t="s">
        <v>24</v>
      </c>
      <c r="F14" s="47"/>
      <c r="G14" s="48"/>
      <c r="H14" s="49"/>
      <c r="I14" s="50" t="s">
        <v>25</v>
      </c>
      <c r="J14" s="51">
        <f aca="true" t="shared" si="0" ref="J14:J24">IF(I14="Less(-)",-1,1)</f>
        <v>1</v>
      </c>
      <c r="K14" s="52" t="s">
        <v>32</v>
      </c>
      <c r="L14" s="52" t="s">
        <v>6</v>
      </c>
      <c r="M14" s="61"/>
      <c r="N14" s="48"/>
      <c r="O14" s="48"/>
      <c r="P14" s="54"/>
      <c r="Q14" s="48"/>
      <c r="R14" s="48"/>
      <c r="S14" s="54"/>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 aca="true" t="shared" si="1" ref="BA14:BA24">M14*D14</f>
        <v>0</v>
      </c>
      <c r="BB14" s="58">
        <f aca="true" t="shared" si="2" ref="BB14:BB24">BA14+SUM(N14:AZ14)</f>
        <v>0</v>
      </c>
      <c r="BC14" s="59" t="str">
        <f aca="true" t="shared" si="3" ref="BC14:BC24">SpellNumber(L14,BA14)</f>
        <v>INR Zero Only</v>
      </c>
      <c r="IE14" s="16">
        <v>1.01</v>
      </c>
      <c r="IF14" s="16" t="s">
        <v>26</v>
      </c>
      <c r="IG14" s="16" t="s">
        <v>23</v>
      </c>
      <c r="IH14" s="16">
        <v>123.223</v>
      </c>
      <c r="II14" s="16" t="s">
        <v>24</v>
      </c>
    </row>
    <row r="15" spans="1:243" s="15" customFormat="1" ht="30" customHeight="1">
      <c r="A15" s="42">
        <v>1.02</v>
      </c>
      <c r="B15" s="60" t="s">
        <v>52</v>
      </c>
      <c r="C15" s="44" t="s">
        <v>65</v>
      </c>
      <c r="D15" s="45">
        <v>1</v>
      </c>
      <c r="E15" s="46" t="s">
        <v>24</v>
      </c>
      <c r="F15" s="47"/>
      <c r="G15" s="48"/>
      <c r="H15" s="49"/>
      <c r="I15" s="50" t="s">
        <v>25</v>
      </c>
      <c r="J15" s="51">
        <f t="shared" si="0"/>
        <v>1</v>
      </c>
      <c r="K15" s="52" t="s">
        <v>32</v>
      </c>
      <c r="L15" s="52" t="s">
        <v>6</v>
      </c>
      <c r="M15" s="61"/>
      <c r="N15" s="48"/>
      <c r="O15" s="48"/>
      <c r="P15" s="54"/>
      <c r="Q15" s="48"/>
      <c r="R15" s="48"/>
      <c r="S15" s="54"/>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 t="shared" si="1"/>
        <v>0</v>
      </c>
      <c r="BB15" s="58">
        <f t="shared" si="2"/>
        <v>0</v>
      </c>
      <c r="BC15" s="59" t="str">
        <f t="shared" si="3"/>
        <v>INR Zero Only</v>
      </c>
      <c r="IE15" s="16">
        <v>1.01</v>
      </c>
      <c r="IF15" s="16" t="s">
        <v>26</v>
      </c>
      <c r="IG15" s="16" t="s">
        <v>23</v>
      </c>
      <c r="IH15" s="16">
        <v>123.223</v>
      </c>
      <c r="II15" s="16" t="s">
        <v>24</v>
      </c>
    </row>
    <row r="16" spans="1:243" s="15" customFormat="1" ht="30" customHeight="1">
      <c r="A16" s="42">
        <v>1.03</v>
      </c>
      <c r="B16" s="60" t="s">
        <v>53</v>
      </c>
      <c r="C16" s="44" t="s">
        <v>66</v>
      </c>
      <c r="D16" s="45">
        <v>1</v>
      </c>
      <c r="E16" s="46" t="s">
        <v>24</v>
      </c>
      <c r="F16" s="47"/>
      <c r="G16" s="48"/>
      <c r="H16" s="49"/>
      <c r="I16" s="50" t="s">
        <v>25</v>
      </c>
      <c r="J16" s="51">
        <f t="shared" si="0"/>
        <v>1</v>
      </c>
      <c r="K16" s="52" t="s">
        <v>32</v>
      </c>
      <c r="L16" s="52" t="s">
        <v>6</v>
      </c>
      <c r="M16" s="61"/>
      <c r="N16" s="48"/>
      <c r="O16" s="48"/>
      <c r="P16" s="54"/>
      <c r="Q16" s="48"/>
      <c r="R16" s="48"/>
      <c r="S16" s="54"/>
      <c r="T16" s="55"/>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t="shared" si="1"/>
        <v>0</v>
      </c>
      <c r="BB16" s="58">
        <f t="shared" si="2"/>
        <v>0</v>
      </c>
      <c r="BC16" s="59" t="str">
        <f t="shared" si="3"/>
        <v>INR Zero Only</v>
      </c>
      <c r="IE16" s="16">
        <v>1.01</v>
      </c>
      <c r="IF16" s="16" t="s">
        <v>26</v>
      </c>
      <c r="IG16" s="16" t="s">
        <v>23</v>
      </c>
      <c r="IH16" s="16">
        <v>123.223</v>
      </c>
      <c r="II16" s="16" t="s">
        <v>24</v>
      </c>
    </row>
    <row r="17" spans="1:243" s="15" customFormat="1" ht="30" customHeight="1">
      <c r="A17" s="42">
        <v>1.04</v>
      </c>
      <c r="B17" s="60" t="s">
        <v>54</v>
      </c>
      <c r="C17" s="44" t="s">
        <v>28</v>
      </c>
      <c r="D17" s="45">
        <v>1</v>
      </c>
      <c r="E17" s="46" t="s">
        <v>24</v>
      </c>
      <c r="F17" s="47"/>
      <c r="G17" s="48"/>
      <c r="H17" s="49"/>
      <c r="I17" s="50" t="s">
        <v>25</v>
      </c>
      <c r="J17" s="51">
        <f t="shared" si="0"/>
        <v>1</v>
      </c>
      <c r="K17" s="52" t="s">
        <v>32</v>
      </c>
      <c r="L17" s="52" t="s">
        <v>6</v>
      </c>
      <c r="M17" s="61"/>
      <c r="N17" s="48"/>
      <c r="O17" s="48"/>
      <c r="P17" s="54"/>
      <c r="Q17" s="48"/>
      <c r="R17" s="48"/>
      <c r="S17" s="54"/>
      <c r="T17" s="55"/>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7">
        <f t="shared" si="1"/>
        <v>0</v>
      </c>
      <c r="BB17" s="58">
        <f t="shared" si="2"/>
        <v>0</v>
      </c>
      <c r="BC17" s="59" t="str">
        <f t="shared" si="3"/>
        <v>INR Zero Only</v>
      </c>
      <c r="IE17" s="16">
        <v>1.01</v>
      </c>
      <c r="IF17" s="16" t="s">
        <v>26</v>
      </c>
      <c r="IG17" s="16" t="s">
        <v>23</v>
      </c>
      <c r="IH17" s="16">
        <v>123.223</v>
      </c>
      <c r="II17" s="16" t="s">
        <v>24</v>
      </c>
    </row>
    <row r="18" spans="1:243" s="15" customFormat="1" ht="30" customHeight="1">
      <c r="A18" s="42">
        <v>1.05</v>
      </c>
      <c r="B18" s="60" t="s">
        <v>55</v>
      </c>
      <c r="C18" s="44" t="s">
        <v>67</v>
      </c>
      <c r="D18" s="45">
        <v>1</v>
      </c>
      <c r="E18" s="46" t="s">
        <v>24</v>
      </c>
      <c r="F18" s="47"/>
      <c r="G18" s="48"/>
      <c r="H18" s="49"/>
      <c r="I18" s="50" t="s">
        <v>25</v>
      </c>
      <c r="J18" s="51">
        <f t="shared" si="0"/>
        <v>1</v>
      </c>
      <c r="K18" s="52" t="s">
        <v>32</v>
      </c>
      <c r="L18" s="52" t="s">
        <v>6</v>
      </c>
      <c r="M18" s="61"/>
      <c r="N18" s="48"/>
      <c r="O18" s="48"/>
      <c r="P18" s="54"/>
      <c r="Q18" s="48"/>
      <c r="R18" s="48"/>
      <c r="S18" s="54"/>
      <c r="T18" s="5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 t="shared" si="1"/>
        <v>0</v>
      </c>
      <c r="BB18" s="58">
        <f t="shared" si="2"/>
        <v>0</v>
      </c>
      <c r="BC18" s="59" t="str">
        <f t="shared" si="3"/>
        <v>INR Zero Only</v>
      </c>
      <c r="IE18" s="16">
        <v>1.01</v>
      </c>
      <c r="IF18" s="16" t="s">
        <v>26</v>
      </c>
      <c r="IG18" s="16" t="s">
        <v>23</v>
      </c>
      <c r="IH18" s="16">
        <v>123.223</v>
      </c>
      <c r="II18" s="16" t="s">
        <v>24</v>
      </c>
    </row>
    <row r="19" spans="1:243" s="15" customFormat="1" ht="30" customHeight="1">
      <c r="A19" s="42">
        <v>1.06</v>
      </c>
      <c r="B19" s="60" t="s">
        <v>56</v>
      </c>
      <c r="C19" s="44" t="s">
        <v>68</v>
      </c>
      <c r="D19" s="45">
        <v>1</v>
      </c>
      <c r="E19" s="46" t="s">
        <v>24</v>
      </c>
      <c r="F19" s="47"/>
      <c r="G19" s="48"/>
      <c r="H19" s="49"/>
      <c r="I19" s="50" t="s">
        <v>25</v>
      </c>
      <c r="J19" s="51">
        <f t="shared" si="0"/>
        <v>1</v>
      </c>
      <c r="K19" s="52" t="s">
        <v>32</v>
      </c>
      <c r="L19" s="52" t="s">
        <v>6</v>
      </c>
      <c r="M19" s="61"/>
      <c r="N19" s="48"/>
      <c r="O19" s="48"/>
      <c r="P19" s="54"/>
      <c r="Q19" s="48"/>
      <c r="R19" s="48"/>
      <c r="S19" s="54"/>
      <c r="T19" s="5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t="shared" si="1"/>
        <v>0</v>
      </c>
      <c r="BB19" s="58">
        <f t="shared" si="2"/>
        <v>0</v>
      </c>
      <c r="BC19" s="59" t="str">
        <f t="shared" si="3"/>
        <v>INR Zero Only</v>
      </c>
      <c r="IE19" s="16">
        <v>1.01</v>
      </c>
      <c r="IF19" s="16" t="s">
        <v>26</v>
      </c>
      <c r="IG19" s="16" t="s">
        <v>23</v>
      </c>
      <c r="IH19" s="16">
        <v>123.223</v>
      </c>
      <c r="II19" s="16" t="s">
        <v>24</v>
      </c>
    </row>
    <row r="20" spans="1:243" s="15" customFormat="1" ht="30" customHeight="1">
      <c r="A20" s="42">
        <v>1.07</v>
      </c>
      <c r="B20" s="60" t="s">
        <v>57</v>
      </c>
      <c r="C20" s="44" t="s">
        <v>69</v>
      </c>
      <c r="D20" s="45">
        <v>1</v>
      </c>
      <c r="E20" s="46" t="s">
        <v>24</v>
      </c>
      <c r="F20" s="47"/>
      <c r="G20" s="48"/>
      <c r="H20" s="49"/>
      <c r="I20" s="50" t="s">
        <v>25</v>
      </c>
      <c r="J20" s="51">
        <f t="shared" si="0"/>
        <v>1</v>
      </c>
      <c r="K20" s="52" t="s">
        <v>32</v>
      </c>
      <c r="L20" s="52" t="s">
        <v>6</v>
      </c>
      <c r="M20" s="61"/>
      <c r="N20" s="48"/>
      <c r="O20" s="48"/>
      <c r="P20" s="54"/>
      <c r="Q20" s="48"/>
      <c r="R20" s="48"/>
      <c r="S20" s="54"/>
      <c r="T20" s="55"/>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f t="shared" si="1"/>
        <v>0</v>
      </c>
      <c r="BB20" s="58">
        <f t="shared" si="2"/>
        <v>0</v>
      </c>
      <c r="BC20" s="59" t="str">
        <f t="shared" si="3"/>
        <v>INR Zero Only</v>
      </c>
      <c r="IE20" s="16">
        <v>1.01</v>
      </c>
      <c r="IF20" s="16" t="s">
        <v>26</v>
      </c>
      <c r="IG20" s="16" t="s">
        <v>23</v>
      </c>
      <c r="IH20" s="16">
        <v>123.223</v>
      </c>
      <c r="II20" s="16" t="s">
        <v>24</v>
      </c>
    </row>
    <row r="21" spans="1:243" s="15" customFormat="1" ht="30" customHeight="1">
      <c r="A21" s="42">
        <v>1.08</v>
      </c>
      <c r="B21" s="60" t="s">
        <v>58</v>
      </c>
      <c r="C21" s="44" t="s">
        <v>70</v>
      </c>
      <c r="D21" s="45">
        <v>1</v>
      </c>
      <c r="E21" s="46" t="s">
        <v>24</v>
      </c>
      <c r="F21" s="47"/>
      <c r="G21" s="48"/>
      <c r="H21" s="49"/>
      <c r="I21" s="50" t="s">
        <v>25</v>
      </c>
      <c r="J21" s="51">
        <f t="shared" si="0"/>
        <v>1</v>
      </c>
      <c r="K21" s="52" t="s">
        <v>32</v>
      </c>
      <c r="L21" s="52" t="s">
        <v>6</v>
      </c>
      <c r="M21" s="61"/>
      <c r="N21" s="48"/>
      <c r="O21" s="48"/>
      <c r="P21" s="54"/>
      <c r="Q21" s="48"/>
      <c r="R21" s="48"/>
      <c r="S21" s="54"/>
      <c r="T21" s="5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 t="shared" si="1"/>
        <v>0</v>
      </c>
      <c r="BB21" s="58">
        <f t="shared" si="2"/>
        <v>0</v>
      </c>
      <c r="BC21" s="59" t="str">
        <f t="shared" si="3"/>
        <v>INR Zero Only</v>
      </c>
      <c r="IE21" s="16">
        <v>1.01</v>
      </c>
      <c r="IF21" s="16" t="s">
        <v>26</v>
      </c>
      <c r="IG21" s="16" t="s">
        <v>23</v>
      </c>
      <c r="IH21" s="16">
        <v>123.223</v>
      </c>
      <c r="II21" s="16" t="s">
        <v>24</v>
      </c>
    </row>
    <row r="22" spans="1:243" s="15" customFormat="1" ht="30" customHeight="1">
      <c r="A22" s="42">
        <v>1.09</v>
      </c>
      <c r="B22" s="60" t="s">
        <v>59</v>
      </c>
      <c r="C22" s="44" t="s">
        <v>71</v>
      </c>
      <c r="D22" s="45">
        <v>1</v>
      </c>
      <c r="E22" s="46" t="s">
        <v>24</v>
      </c>
      <c r="F22" s="47"/>
      <c r="G22" s="48"/>
      <c r="H22" s="49"/>
      <c r="I22" s="50" t="s">
        <v>25</v>
      </c>
      <c r="J22" s="51">
        <f t="shared" si="0"/>
        <v>1</v>
      </c>
      <c r="K22" s="52" t="s">
        <v>32</v>
      </c>
      <c r="L22" s="52" t="s">
        <v>6</v>
      </c>
      <c r="M22" s="61"/>
      <c r="N22" s="48"/>
      <c r="O22" s="48"/>
      <c r="P22" s="54"/>
      <c r="Q22" s="48"/>
      <c r="R22" s="48"/>
      <c r="S22" s="54"/>
      <c r="T22" s="55"/>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7">
        <f t="shared" si="1"/>
        <v>0</v>
      </c>
      <c r="BB22" s="58">
        <f t="shared" si="2"/>
        <v>0</v>
      </c>
      <c r="BC22" s="59" t="str">
        <f t="shared" si="3"/>
        <v>INR Zero Only</v>
      </c>
      <c r="IE22" s="16">
        <v>1.01</v>
      </c>
      <c r="IF22" s="16" t="s">
        <v>26</v>
      </c>
      <c r="IG22" s="16" t="s">
        <v>23</v>
      </c>
      <c r="IH22" s="16">
        <v>123.223</v>
      </c>
      <c r="II22" s="16" t="s">
        <v>24</v>
      </c>
    </row>
    <row r="23" spans="1:243" s="15" customFormat="1" ht="30" customHeight="1">
      <c r="A23" s="62">
        <v>1.1</v>
      </c>
      <c r="B23" s="60" t="s">
        <v>60</v>
      </c>
      <c r="C23" s="44" t="s">
        <v>72</v>
      </c>
      <c r="D23" s="45">
        <v>1</v>
      </c>
      <c r="E23" s="46" t="s">
        <v>24</v>
      </c>
      <c r="F23" s="47"/>
      <c r="G23" s="48"/>
      <c r="H23" s="49"/>
      <c r="I23" s="50" t="s">
        <v>25</v>
      </c>
      <c r="J23" s="51">
        <f t="shared" si="0"/>
        <v>1</v>
      </c>
      <c r="K23" s="52" t="s">
        <v>32</v>
      </c>
      <c r="L23" s="52" t="s">
        <v>6</v>
      </c>
      <c r="M23" s="61"/>
      <c r="N23" s="48"/>
      <c r="O23" s="48"/>
      <c r="P23" s="54"/>
      <c r="Q23" s="48"/>
      <c r="R23" s="48"/>
      <c r="S23" s="54"/>
      <c r="T23" s="55"/>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1"/>
        <v>0</v>
      </c>
      <c r="BB23" s="58">
        <f t="shared" si="2"/>
        <v>0</v>
      </c>
      <c r="BC23" s="59" t="str">
        <f t="shared" si="3"/>
        <v>INR Zero Only</v>
      </c>
      <c r="IE23" s="16">
        <v>1.01</v>
      </c>
      <c r="IF23" s="16" t="s">
        <v>26</v>
      </c>
      <c r="IG23" s="16" t="s">
        <v>23</v>
      </c>
      <c r="IH23" s="16">
        <v>123.223</v>
      </c>
      <c r="II23" s="16" t="s">
        <v>24</v>
      </c>
    </row>
    <row r="24" spans="1:243" s="15" customFormat="1" ht="30" customHeight="1">
      <c r="A24" s="42">
        <v>1.11</v>
      </c>
      <c r="B24" s="63" t="s">
        <v>61</v>
      </c>
      <c r="C24" s="44" t="s">
        <v>73</v>
      </c>
      <c r="D24" s="45">
        <v>1</v>
      </c>
      <c r="E24" s="46" t="s">
        <v>24</v>
      </c>
      <c r="F24" s="47"/>
      <c r="G24" s="48"/>
      <c r="H24" s="49"/>
      <c r="I24" s="50" t="s">
        <v>25</v>
      </c>
      <c r="J24" s="51">
        <f t="shared" si="0"/>
        <v>1</v>
      </c>
      <c r="K24" s="52" t="s">
        <v>32</v>
      </c>
      <c r="L24" s="52" t="s">
        <v>6</v>
      </c>
      <c r="M24" s="64">
        <f>M14+M15+M16+M17+M18+M19+M20+M21+M22+M23</f>
        <v>0</v>
      </c>
      <c r="N24" s="48"/>
      <c r="O24" s="48"/>
      <c r="P24" s="54"/>
      <c r="Q24" s="48"/>
      <c r="R24" s="48"/>
      <c r="S24" s="54"/>
      <c r="T24" s="55"/>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 t="shared" si="1"/>
        <v>0</v>
      </c>
      <c r="BB24" s="58">
        <f t="shared" si="2"/>
        <v>0</v>
      </c>
      <c r="BC24" s="59" t="str">
        <f t="shared" si="3"/>
        <v>INR Zero Only</v>
      </c>
      <c r="IE24" s="16">
        <v>1.01</v>
      </c>
      <c r="IF24" s="16" t="s">
        <v>26</v>
      </c>
      <c r="IG24" s="16" t="s">
        <v>23</v>
      </c>
      <c r="IH24" s="16">
        <v>123.223</v>
      </c>
      <c r="II24" s="16" t="s">
        <v>24</v>
      </c>
    </row>
    <row r="25" spans="1:243" s="15" customFormat="1" ht="39.75" customHeight="1">
      <c r="A25" s="42">
        <v>2</v>
      </c>
      <c r="B25" s="63" t="s">
        <v>62</v>
      </c>
      <c r="C25" s="44"/>
      <c r="D25" s="45"/>
      <c r="E25" s="46"/>
      <c r="F25" s="47"/>
      <c r="G25" s="48"/>
      <c r="H25" s="49"/>
      <c r="I25" s="50"/>
      <c r="J25" s="51"/>
      <c r="K25" s="52"/>
      <c r="L25" s="52"/>
      <c r="M25" s="53"/>
      <c r="N25" s="48"/>
      <c r="O25" s="48"/>
      <c r="P25" s="54"/>
      <c r="Q25" s="48"/>
      <c r="R25" s="48"/>
      <c r="S25" s="54"/>
      <c r="T25" s="55"/>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7"/>
      <c r="BB25" s="58"/>
      <c r="BC25" s="59"/>
      <c r="IE25" s="16">
        <v>1.01</v>
      </c>
      <c r="IF25" s="16" t="s">
        <v>26</v>
      </c>
      <c r="IG25" s="16" t="s">
        <v>23</v>
      </c>
      <c r="IH25" s="16">
        <v>123.223</v>
      </c>
      <c r="II25" s="16" t="s">
        <v>24</v>
      </c>
    </row>
    <row r="26" spans="1:243" s="15" customFormat="1" ht="30" customHeight="1">
      <c r="A26" s="42">
        <v>2.01</v>
      </c>
      <c r="B26" s="60" t="s">
        <v>51</v>
      </c>
      <c r="C26" s="44" t="s">
        <v>74</v>
      </c>
      <c r="D26" s="45">
        <v>1</v>
      </c>
      <c r="E26" s="46" t="s">
        <v>24</v>
      </c>
      <c r="F26" s="47"/>
      <c r="G26" s="48"/>
      <c r="H26" s="49"/>
      <c r="I26" s="50" t="s">
        <v>25</v>
      </c>
      <c r="J26" s="51">
        <f aca="true" t="shared" si="4" ref="J26:J32">IF(I26="Less(-)",-1,1)</f>
        <v>1</v>
      </c>
      <c r="K26" s="52" t="s">
        <v>32</v>
      </c>
      <c r="L26" s="52" t="s">
        <v>6</v>
      </c>
      <c r="M26" s="61"/>
      <c r="N26" s="48"/>
      <c r="O26" s="48"/>
      <c r="P26" s="54"/>
      <c r="Q26" s="48"/>
      <c r="R26" s="48"/>
      <c r="S26" s="54"/>
      <c r="T26" s="55"/>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7">
        <f aca="true" t="shared" si="5" ref="BA26:BA32">M26*D26</f>
        <v>0</v>
      </c>
      <c r="BB26" s="58">
        <f aca="true" t="shared" si="6" ref="BB26:BB32">BA26+SUM(N26:AZ26)</f>
        <v>0</v>
      </c>
      <c r="BC26" s="59" t="str">
        <f aca="true" t="shared" si="7" ref="BC26:BC32">SpellNumber(L26,BA26)</f>
        <v>INR Zero Only</v>
      </c>
      <c r="IE26" s="16">
        <v>1.01</v>
      </c>
      <c r="IF26" s="16" t="s">
        <v>26</v>
      </c>
      <c r="IG26" s="16" t="s">
        <v>23</v>
      </c>
      <c r="IH26" s="16">
        <v>123.223</v>
      </c>
      <c r="II26" s="16" t="s">
        <v>24</v>
      </c>
    </row>
    <row r="27" spans="1:243" s="15" customFormat="1" ht="30" customHeight="1">
      <c r="A27" s="42">
        <v>2.02</v>
      </c>
      <c r="B27" s="60" t="s">
        <v>52</v>
      </c>
      <c r="C27" s="44" t="s">
        <v>75</v>
      </c>
      <c r="D27" s="45">
        <v>1</v>
      </c>
      <c r="E27" s="46" t="s">
        <v>24</v>
      </c>
      <c r="F27" s="47"/>
      <c r="G27" s="48"/>
      <c r="H27" s="49"/>
      <c r="I27" s="50" t="s">
        <v>25</v>
      </c>
      <c r="J27" s="51">
        <f t="shared" si="4"/>
        <v>1</v>
      </c>
      <c r="K27" s="52" t="s">
        <v>32</v>
      </c>
      <c r="L27" s="52" t="s">
        <v>6</v>
      </c>
      <c r="M27" s="61"/>
      <c r="N27" s="48"/>
      <c r="O27" s="48"/>
      <c r="P27" s="54"/>
      <c r="Q27" s="48"/>
      <c r="R27" s="48"/>
      <c r="S27" s="54"/>
      <c r="T27" s="55"/>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7">
        <f t="shared" si="5"/>
        <v>0</v>
      </c>
      <c r="BB27" s="58">
        <f t="shared" si="6"/>
        <v>0</v>
      </c>
      <c r="BC27" s="59" t="str">
        <f t="shared" si="7"/>
        <v>INR Zero Only</v>
      </c>
      <c r="IE27" s="16">
        <v>1.01</v>
      </c>
      <c r="IF27" s="16" t="s">
        <v>26</v>
      </c>
      <c r="IG27" s="16" t="s">
        <v>23</v>
      </c>
      <c r="IH27" s="16">
        <v>123.223</v>
      </c>
      <c r="II27" s="16" t="s">
        <v>24</v>
      </c>
    </row>
    <row r="28" spans="1:243" s="15" customFormat="1" ht="30" customHeight="1">
      <c r="A28" s="42">
        <v>2.03</v>
      </c>
      <c r="B28" s="60" t="s">
        <v>53</v>
      </c>
      <c r="C28" s="44" t="s">
        <v>76</v>
      </c>
      <c r="D28" s="45">
        <v>1</v>
      </c>
      <c r="E28" s="46" t="s">
        <v>24</v>
      </c>
      <c r="F28" s="47"/>
      <c r="G28" s="48"/>
      <c r="H28" s="49"/>
      <c r="I28" s="50" t="s">
        <v>25</v>
      </c>
      <c r="J28" s="51">
        <f t="shared" si="4"/>
        <v>1</v>
      </c>
      <c r="K28" s="52" t="s">
        <v>32</v>
      </c>
      <c r="L28" s="52" t="s">
        <v>6</v>
      </c>
      <c r="M28" s="61"/>
      <c r="N28" s="48"/>
      <c r="O28" s="48"/>
      <c r="P28" s="54"/>
      <c r="Q28" s="48"/>
      <c r="R28" s="48"/>
      <c r="S28" s="54"/>
      <c r="T28" s="55"/>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7">
        <f t="shared" si="5"/>
        <v>0</v>
      </c>
      <c r="BB28" s="58">
        <f t="shared" si="6"/>
        <v>0</v>
      </c>
      <c r="BC28" s="59" t="str">
        <f t="shared" si="7"/>
        <v>INR Zero Only</v>
      </c>
      <c r="IE28" s="16">
        <v>1.01</v>
      </c>
      <c r="IF28" s="16" t="s">
        <v>26</v>
      </c>
      <c r="IG28" s="16" t="s">
        <v>23</v>
      </c>
      <c r="IH28" s="16">
        <v>123.223</v>
      </c>
      <c r="II28" s="16" t="s">
        <v>24</v>
      </c>
    </row>
    <row r="29" spans="1:243" s="15" customFormat="1" ht="30" customHeight="1">
      <c r="A29" s="42">
        <v>2.04</v>
      </c>
      <c r="B29" s="60" t="s">
        <v>54</v>
      </c>
      <c r="C29" s="44" t="s">
        <v>77</v>
      </c>
      <c r="D29" s="45">
        <v>1</v>
      </c>
      <c r="E29" s="46" t="s">
        <v>24</v>
      </c>
      <c r="F29" s="47"/>
      <c r="G29" s="48"/>
      <c r="H29" s="49"/>
      <c r="I29" s="50" t="s">
        <v>25</v>
      </c>
      <c r="J29" s="51">
        <f t="shared" si="4"/>
        <v>1</v>
      </c>
      <c r="K29" s="52" t="s">
        <v>32</v>
      </c>
      <c r="L29" s="52" t="s">
        <v>6</v>
      </c>
      <c r="M29" s="61"/>
      <c r="N29" s="48"/>
      <c r="O29" s="48"/>
      <c r="P29" s="54"/>
      <c r="Q29" s="48"/>
      <c r="R29" s="48"/>
      <c r="S29" s="54"/>
      <c r="T29" s="55"/>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7">
        <f t="shared" si="5"/>
        <v>0</v>
      </c>
      <c r="BB29" s="58">
        <f t="shared" si="6"/>
        <v>0</v>
      </c>
      <c r="BC29" s="59" t="str">
        <f t="shared" si="7"/>
        <v>INR Zero Only</v>
      </c>
      <c r="IE29" s="16">
        <v>1.01</v>
      </c>
      <c r="IF29" s="16" t="s">
        <v>26</v>
      </c>
      <c r="IG29" s="16" t="s">
        <v>23</v>
      </c>
      <c r="IH29" s="16">
        <v>123.223</v>
      </c>
      <c r="II29" s="16" t="s">
        <v>24</v>
      </c>
    </row>
    <row r="30" spans="1:243" s="15" customFormat="1" ht="30" customHeight="1">
      <c r="A30" s="42">
        <v>2.05</v>
      </c>
      <c r="B30" s="60" t="s">
        <v>55</v>
      </c>
      <c r="C30" s="44" t="s">
        <v>78</v>
      </c>
      <c r="D30" s="45">
        <v>1</v>
      </c>
      <c r="E30" s="46" t="s">
        <v>24</v>
      </c>
      <c r="F30" s="47"/>
      <c r="G30" s="48"/>
      <c r="H30" s="49"/>
      <c r="I30" s="50" t="s">
        <v>25</v>
      </c>
      <c r="J30" s="51">
        <f t="shared" si="4"/>
        <v>1</v>
      </c>
      <c r="K30" s="52" t="s">
        <v>32</v>
      </c>
      <c r="L30" s="52" t="s">
        <v>6</v>
      </c>
      <c r="M30" s="61"/>
      <c r="N30" s="48"/>
      <c r="O30" s="48"/>
      <c r="P30" s="54"/>
      <c r="Q30" s="48"/>
      <c r="R30" s="48"/>
      <c r="S30" s="54"/>
      <c r="T30" s="55"/>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7">
        <f t="shared" si="5"/>
        <v>0</v>
      </c>
      <c r="BB30" s="58">
        <f t="shared" si="6"/>
        <v>0</v>
      </c>
      <c r="BC30" s="59" t="str">
        <f t="shared" si="7"/>
        <v>INR Zero Only</v>
      </c>
      <c r="IE30" s="16">
        <v>1.01</v>
      </c>
      <c r="IF30" s="16" t="s">
        <v>26</v>
      </c>
      <c r="IG30" s="16" t="s">
        <v>23</v>
      </c>
      <c r="IH30" s="16">
        <v>123.223</v>
      </c>
      <c r="II30" s="16" t="s">
        <v>24</v>
      </c>
    </row>
    <row r="31" spans="1:243" s="15" customFormat="1" ht="30" customHeight="1">
      <c r="A31" s="42">
        <v>2.06</v>
      </c>
      <c r="B31" s="63" t="s">
        <v>61</v>
      </c>
      <c r="C31" s="44" t="s">
        <v>79</v>
      </c>
      <c r="D31" s="45">
        <v>1</v>
      </c>
      <c r="E31" s="46" t="s">
        <v>24</v>
      </c>
      <c r="F31" s="47"/>
      <c r="G31" s="48"/>
      <c r="H31" s="49"/>
      <c r="I31" s="50" t="s">
        <v>25</v>
      </c>
      <c r="J31" s="51">
        <f t="shared" si="4"/>
        <v>1</v>
      </c>
      <c r="K31" s="52" t="s">
        <v>32</v>
      </c>
      <c r="L31" s="52" t="s">
        <v>6</v>
      </c>
      <c r="M31" s="64">
        <f>M26+M27+M28+M29+M30</f>
        <v>0</v>
      </c>
      <c r="N31" s="48"/>
      <c r="O31" s="48"/>
      <c r="P31" s="54"/>
      <c r="Q31" s="48"/>
      <c r="R31" s="48"/>
      <c r="S31" s="54"/>
      <c r="T31" s="55"/>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7">
        <f t="shared" si="5"/>
        <v>0</v>
      </c>
      <c r="BB31" s="58">
        <f t="shared" si="6"/>
        <v>0</v>
      </c>
      <c r="BC31" s="59" t="str">
        <f t="shared" si="7"/>
        <v>INR Zero Only</v>
      </c>
      <c r="IE31" s="16">
        <v>1.01</v>
      </c>
      <c r="IF31" s="16" t="s">
        <v>26</v>
      </c>
      <c r="IG31" s="16" t="s">
        <v>23</v>
      </c>
      <c r="IH31" s="16">
        <v>123.223</v>
      </c>
      <c r="II31" s="16" t="s">
        <v>24</v>
      </c>
    </row>
    <row r="32" spans="1:243" s="15" customFormat="1" ht="39" customHeight="1">
      <c r="A32" s="42">
        <v>3</v>
      </c>
      <c r="B32" s="63" t="s">
        <v>81</v>
      </c>
      <c r="C32" s="44" t="s">
        <v>80</v>
      </c>
      <c r="D32" s="45">
        <v>1</v>
      </c>
      <c r="E32" s="46" t="s">
        <v>24</v>
      </c>
      <c r="F32" s="47"/>
      <c r="G32" s="48"/>
      <c r="H32" s="49"/>
      <c r="I32" s="50" t="s">
        <v>25</v>
      </c>
      <c r="J32" s="51">
        <f t="shared" si="4"/>
        <v>1</v>
      </c>
      <c r="K32" s="52" t="s">
        <v>32</v>
      </c>
      <c r="L32" s="52" t="s">
        <v>6</v>
      </c>
      <c r="M32" s="64">
        <f>M24-M31</f>
        <v>0</v>
      </c>
      <c r="N32" s="48"/>
      <c r="O32" s="48"/>
      <c r="P32" s="54"/>
      <c r="Q32" s="48"/>
      <c r="R32" s="48"/>
      <c r="S32" s="54"/>
      <c r="T32" s="55"/>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7">
        <f t="shared" si="5"/>
        <v>0</v>
      </c>
      <c r="BB32" s="58">
        <f t="shared" si="6"/>
        <v>0</v>
      </c>
      <c r="BC32" s="59" t="str">
        <f t="shared" si="7"/>
        <v>INR Zero Only</v>
      </c>
      <c r="IE32" s="16">
        <v>1.01</v>
      </c>
      <c r="IF32" s="16" t="s">
        <v>26</v>
      </c>
      <c r="IG32" s="16" t="s">
        <v>23</v>
      </c>
      <c r="IH32" s="16">
        <v>123.223</v>
      </c>
      <c r="II32" s="16" t="s">
        <v>24</v>
      </c>
    </row>
    <row r="33" spans="1:243" s="15" customFormat="1" ht="24.75" customHeight="1">
      <c r="A33" s="65" t="s">
        <v>29</v>
      </c>
      <c r="B33" s="66"/>
      <c r="C33" s="67"/>
      <c r="D33" s="68"/>
      <c r="E33" s="68"/>
      <c r="F33" s="68"/>
      <c r="G33" s="68"/>
      <c r="H33" s="69"/>
      <c r="I33" s="69"/>
      <c r="J33" s="69"/>
      <c r="K33" s="69"/>
      <c r="L33" s="70"/>
      <c r="M33" s="75">
        <f>M32</f>
        <v>0</v>
      </c>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2">
        <f>SUM(BA13:BA13)</f>
        <v>0</v>
      </c>
      <c r="BB33" s="72">
        <f>SUM(BB13:BB13)</f>
        <v>0</v>
      </c>
      <c r="BC33" s="73" t="str">
        <f>SpellNumber($E$2,M33)</f>
        <v>INR Zero Only</v>
      </c>
      <c r="IE33" s="16">
        <v>4</v>
      </c>
      <c r="IF33" s="16" t="s">
        <v>27</v>
      </c>
      <c r="IG33" s="16" t="s">
        <v>28</v>
      </c>
      <c r="IH33" s="16">
        <v>10</v>
      </c>
      <c r="II33" s="16" t="s">
        <v>24</v>
      </c>
    </row>
    <row r="34" spans="1:243" s="19" customFormat="1" ht="54.75" customHeight="1" hidden="1">
      <c r="A34" s="26" t="s">
        <v>35</v>
      </c>
      <c r="B34" s="27"/>
      <c r="C34" s="17"/>
      <c r="D34" s="28"/>
      <c r="E34" s="29" t="s">
        <v>30</v>
      </c>
      <c r="F34" s="40"/>
      <c r="G34" s="30"/>
      <c r="H34" s="18"/>
      <c r="I34" s="18"/>
      <c r="J34" s="18"/>
      <c r="K34" s="31"/>
      <c r="L34" s="32"/>
      <c r="M34" s="74"/>
      <c r="O34" s="15"/>
      <c r="P34" s="15"/>
      <c r="Q34" s="15"/>
      <c r="R34" s="15"/>
      <c r="S34" s="15"/>
      <c r="BA34" s="41">
        <f>IF(ISBLANK(F34),0,IF(E34="Excess (+)",ROUND(BA33+(BA33*F34),2),IF(E34="Less (-)",ROUND(BA33+(BA33*F34*(-1)),2),0)))</f>
        <v>0</v>
      </c>
      <c r="BB34" s="33">
        <f>ROUND(BA34,0)</f>
        <v>0</v>
      </c>
      <c r="BC34" s="34" t="str">
        <f>SpellNumber(L34,BB34)</f>
        <v> Zero Only</v>
      </c>
      <c r="IE34" s="20"/>
      <c r="IF34" s="20"/>
      <c r="IG34" s="20"/>
      <c r="IH34" s="20"/>
      <c r="II34" s="20"/>
    </row>
    <row r="35" spans="1:243" s="19" customFormat="1" ht="39" customHeight="1">
      <c r="A35" s="25" t="s">
        <v>34</v>
      </c>
      <c r="B35" s="25"/>
      <c r="C35" s="79" t="str">
        <f>SpellNumber($E$2,M33)</f>
        <v>INR Zero Only</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E35" s="20"/>
      <c r="IF35" s="20"/>
      <c r="IG35" s="20"/>
      <c r="IH35" s="20"/>
      <c r="II35" s="20"/>
    </row>
    <row r="36" spans="3:243" s="12" customFormat="1" ht="15">
      <c r="C36" s="21"/>
      <c r="D36" s="21"/>
      <c r="E36" s="21"/>
      <c r="F36" s="21"/>
      <c r="G36" s="21"/>
      <c r="H36" s="21"/>
      <c r="I36" s="21"/>
      <c r="J36" s="21"/>
      <c r="K36" s="21"/>
      <c r="L36" s="21"/>
      <c r="M36" s="21"/>
      <c r="O36" s="21"/>
      <c r="BA36" s="21"/>
      <c r="BC36" s="21"/>
      <c r="IE36" s="13"/>
      <c r="IF36" s="13"/>
      <c r="IG36" s="13"/>
      <c r="IH36" s="13"/>
      <c r="II36" s="13"/>
    </row>
    <row r="38" ht="15"/>
    <row r="39" ht="15"/>
    <row r="40" ht="15"/>
    <row r="41" ht="15"/>
    <row r="43" ht="15"/>
    <row r="44" ht="15"/>
  </sheetData>
  <sheetProtection password="CEA2" sheet="1" selectLockedCells="1"/>
  <mergeCells count="8">
    <mergeCell ref="A9:BC9"/>
    <mergeCell ref="C35:BC35"/>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4">
      <formula1>IF(ISBLANK(F34),$A$3:$C$3,$B$3:$C$3)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
      <formula1>0</formula1>
      <formula2>IF(E34&lt;&gt;"Select",99.9,0)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4">
      <formula1>IF(E34&lt;&gt;"Select",0,-1)</formula1>
      <formula2>IF(E34&lt;&gt;"Select",99.99,-1)</formula2>
    </dataValidation>
    <dataValidation type="decimal" allowBlank="1" showInputMessage="1" showErrorMessage="1" promptTitle="Rate Entry" prompt="Please enter VAT charges in Rupees for this item. " errorTitle="Invaid Entry" error="Enter the value above base price. " sqref="M25">
      <formula1>65000000</formula1>
      <formula2>999999999999999</formula2>
    </dataValidation>
    <dataValidation type="list" allowBlank="1" showInputMessage="1" showErrorMessage="1" sqref="L30 L31 L13 L14 L15 L16 L17 L18 L19 L20 L21 L22 L23 L24 L25 L26 L27 L28 L29 L32">
      <formula1>"INR"</formula1>
    </dataValidation>
    <dataValidation allowBlank="1" showInputMessage="1" showErrorMessage="1" promptTitle="Addition / Deduction" prompt="Please Choose the correct One" sqref="J13:J32"/>
    <dataValidation type="list" showInputMessage="1" showErrorMessage="1" sqref="I13:I32">
      <formula1>"Excess(+), Less(-)"</formula1>
    </dataValidation>
    <dataValidation type="decimal" allowBlank="1" showInputMessage="1" showErrorMessage="1" errorTitle="Invalid Entry" error="Only Numeric Values are allowed. " sqref="A13:A32">
      <formula1>0</formula1>
      <formula2>999999999999999</formula2>
    </dataValidation>
    <dataValidation allowBlank="1" showInputMessage="1" showErrorMessage="1" promptTitle="Itemcode/Make" prompt="Please enter text" sqref="C13:C32"/>
    <dataValidation type="decimal" allowBlank="1" showInputMessage="1" showErrorMessage="1" promptTitle="Rate Entry" prompt="Please enter the Other Taxes2 in Rupees for this item. " errorTitle="Invaid Entry" error="Only Numeric Values are allowed. " sqref="N13:N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2">
      <formula1>0</formula1>
      <formula2>999999999999999</formula2>
    </dataValidation>
    <dataValidation allowBlank="1" showInputMessage="1" showErrorMessage="1" promptTitle="Units" prompt="Please enter Units in text" sqref="E13:E32"/>
    <dataValidation type="decimal" allowBlank="1" showInputMessage="1" showErrorMessage="1" promptTitle="Quantity" prompt="Please enter the Quantity for this item. " errorTitle="Invalid Entry" error="Only Numeric Values are allowed. " sqref="F13:F32 D13:D32">
      <formula1>0</formula1>
      <formula2>999999999999999</formula2>
    </dataValidation>
    <dataValidation type="list" allowBlank="1" showInputMessage="1" showErrorMessage="1" sqref="K13:K32">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32">
      <formula1>0</formula1>
      <formula2>999999999999999</formula2>
    </dataValidation>
    <dataValidation type="decimal" allowBlank="1" showInputMessage="1" showErrorMessage="1" promptTitle="Rate Entry" prompt="Please enter VAT charges in Rupees for this item. " errorTitle="Invaid Entry" error="Enter the value above base price. " sqref="M26:M32 M13:M24">
      <formula1>0</formula1>
      <formula2>999999999999999</formula2>
    </dataValidation>
  </dataValidations>
  <printOptions horizontalCentered="1"/>
  <pageMargins left="0.2362204724409449" right="0.2362204724409449" top="0.2755905511811024" bottom="0.2755905511811024" header="0.1968503937007874" footer="0.15748031496062992"/>
  <pageSetup horizontalDpi="600" verticalDpi="6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2023-10-13T07:44:20Z</cp:lastPrinted>
  <dcterms:created xsi:type="dcterms:W3CDTF">2009-01-30T06:42:42Z</dcterms:created>
  <dcterms:modified xsi:type="dcterms:W3CDTF">2023-10-13T10:29:49Z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