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<sst xmlns="http://schemas.openxmlformats.org/spreadsheetml/2006/main" count="117" uniqueCount="57">
  <si>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</si>
  <si>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</si>
  <si>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</si>
  <si>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</si>
  <si>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</si>
  <si>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</si>
  <si>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</si>
  <si>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</si>
  <si>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</si>
  <si>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</si>
  <si>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</si>
  <si>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</si>
  <si>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</si>
  <si>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</si>
  <si>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</si>
  <si>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</si>
  <si>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</si>
  <si>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</si>
  <si>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</si>
  <si>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</si>
  <si>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</si>
  <si>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</si>
  <si>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</si>
  <si>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</si>
  <si>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</si>
  <si>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</si>
  <si>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</si>
  <si>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</si>
  <si>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</si>
  <si>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</si>
  <si>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</si>
  <si>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</si>
  <si>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</si>
  <si>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</si>
  <si>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</si>
  <si>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</si>
  <si>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</si>
  <si>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</si>
  <si>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</si>
  <si>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</si>
  <si>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</si>
  <si>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</si>
  <si>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</si>
  <si>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</si>
  <si>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</si>
  <si>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</si>
  <si>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</si>
  <si>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</si>
  <si>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 xml:space="preserve">Contract No:   </t>
  </si>
  <si>
    <t>Item Description</t>
  </si>
  <si>
    <t>Name of Work: O &amp; M and supervision of Toilets on Char Dham Routes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</si>
  <si>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</si>
  <si>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Package 1- To install, operate and maintain temporary toilets at locations given in the RFP</t>
  </si>
  <si>
    <t>per month</t>
  </si>
  <si>
    <t>per toilet per month</t>
  </si>
  <si>
    <t>Package -2 To supervise temporary toilets at locations given in the RFP</t>
  </si>
  <si>
    <t xml:space="preserve">Package -1 For cleaning and upkeep of the trek route from Gaurikund to Shri Kedarnath Dham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</si>
</sst>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0"/>
      <color indexed="8"/>
      <name val="Courier New"/>
      <family val="3"/>
    </font>
    <font>
      <sz val="11"/>
      <color indexed="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0"/>
      <color theme="1"/>
      <name val="Courier New"/>
      <family val="3"/>
    </font>
    <font>
      <sz val="11"/>
      <color theme="1"/>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0" fontId="64" fillId="0" borderId="13" xfId="58" applyNumberFormat="1" applyFont="1" applyFill="1" applyBorder="1" applyAlignment="1">
      <alignment horizontal="center" vertical="center" wrapText="1"/>
      <protection/>
    </xf>
    <xf numFmtId="1" fontId="65" fillId="0" borderId="13" xfId="58" applyNumberFormat="1" applyFont="1" applyFill="1" applyBorder="1" applyAlignment="1">
      <alignment horizontal="center" vertical="center"/>
      <protection/>
    </xf>
    <xf numFmtId="0" fontId="65" fillId="0" borderId="13" xfId="57" applyNumberFormat="1" applyFont="1" applyFill="1" applyBorder="1" applyAlignment="1">
      <alignment horizontal="center" vertical="center" wrapText="1"/>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6"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7" fillId="33" borderId="17" xfId="58" applyNumberFormat="1" applyFont="1" applyFill="1" applyBorder="1" applyAlignment="1" applyProtection="1">
      <alignment vertical="center" wrapText="1"/>
      <protection locked="0"/>
    </xf>
    <xf numFmtId="10" fontId="68" fillId="33" borderId="17" xfId="63" applyNumberFormat="1" applyFont="1" applyFill="1" applyBorder="1" applyAlignment="1">
      <alignment horizontal="center" vertical="center"/>
    </xf>
    <xf numFmtId="0" fontId="66"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8" fontId="69" fillId="0" borderId="18" xfId="58" applyNumberFormat="1" applyFont="1" applyFill="1" applyBorder="1" applyAlignment="1">
      <alignment horizontal="right" vertical="top"/>
      <protection/>
    </xf>
    <xf numFmtId="178"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178" fontId="2" fillId="0" borderId="13" xfId="57" applyNumberFormat="1" applyFont="1" applyFill="1" applyBorder="1" applyAlignment="1" applyProtection="1">
      <alignment horizontal="center" vertical="center" wrapText="1"/>
      <protection/>
    </xf>
    <xf numFmtId="2" fontId="2"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vertical="top"/>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70"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1885950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115" zoomScaleNormal="115" zoomScalePageLayoutView="0" workbookViewId="0" topLeftCell="A1">
      <selection activeCell="M13" sqref="M13"/>
    </sheetView>
  </sheetViews>
  <sheetFormatPr defaultColWidth="9.140625" defaultRowHeight="15"/>
  <cols>
    <col min="1" max="1" width="18.140625" style="25" customWidth="1"/>
    <col min="2" max="2" width="40.140625" style="25" customWidth="1"/>
    <col min="3" max="3" width="11.7109375" style="25" hidden="1" customWidth="1"/>
    <col min="4" max="4" width="10.8515625" style="25" customWidth="1"/>
    <col min="5" max="5" width="12.57421875" style="25" customWidth="1"/>
    <col min="6" max="6" width="14.42187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14.28125" style="25" hidden="1" customWidth="1"/>
    <col min="13" max="13" width="19.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19.00390625" style="25" customWidth="1"/>
    <col min="54" max="54" width="18.421875" style="25" hidden="1" customWidth="1"/>
    <col min="55" max="55" width="38.7109375" style="25" customWidth="1"/>
    <col min="56" max="238" width="9.140625" style="25" customWidth="1"/>
    <col min="239" max="243" width="9.140625" style="27" customWidth="1"/>
    <col min="244" max="16384" width="9.140625" style="25" customWidth="1"/>
  </cols>
  <sheetData>
    <row r="1" spans="1:243" s="1" customFormat="1" ht="25.5" customHeight="1">
      <c r="A1" s="69"/>
      <c r="B1" s="69"/>
      <c r="C1" s="69"/>
      <c r="D1" s="69"/>
      <c r="E1" s="69"/>
      <c r="F1" s="69"/>
      <c r="G1" s="69"/>
      <c r="H1" s="69"/>
      <c r="I1" s="69"/>
      <c r="J1" s="69"/>
      <c r="K1" s="69"/>
      <c r="L1" s="69"/>
      <c r="O1" s="2"/>
      <c r="P1" s="2"/>
      <c r="Q1" s="3"/>
      <c r="IE1" s="3"/>
      <c r="IF1" s="3"/>
      <c r="IG1" s="3"/>
      <c r="IH1" s="3"/>
      <c r="II1" s="3"/>
    </row>
    <row r="2" spans="1:17" s="1" customFormat="1" ht="15" customHeight="1" hidden="1">
      <c r="A2" s="4" t="s">
        <v>3</v>
      </c>
      <c r="B2" s="4" t="s">
        <v>4</v>
      </c>
      <c r="C2" s="28" t="s">
        <v>5</v>
      </c>
      <c r="D2" s="28"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1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49.5" customHeight="1">
      <c r="A8" s="8" t="s">
        <v>43</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51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26.2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81" customHeight="1">
      <c r="A11" s="13" t="s">
        <v>0</v>
      </c>
      <c r="B11" s="13" t="s">
        <v>49</v>
      </c>
      <c r="C11" s="13" t="s">
        <v>1</v>
      </c>
      <c r="D11" s="13" t="s">
        <v>17</v>
      </c>
      <c r="E11" s="13" t="s">
        <v>18</v>
      </c>
      <c r="F11" s="13" t="s">
        <v>45</v>
      </c>
      <c r="G11" s="13"/>
      <c r="H11" s="13"/>
      <c r="I11" s="13" t="s">
        <v>19</v>
      </c>
      <c r="J11" s="13" t="s">
        <v>20</v>
      </c>
      <c r="K11" s="13" t="s">
        <v>21</v>
      </c>
      <c r="L11" s="13" t="s">
        <v>22</v>
      </c>
      <c r="M11" s="16" t="s">
        <v>44</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46</v>
      </c>
      <c r="BB11" s="17" t="s">
        <v>30</v>
      </c>
      <c r="BC11" s="17" t="s">
        <v>31</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48" customHeight="1">
      <c r="A13" s="37">
        <v>1.1</v>
      </c>
      <c r="B13" s="62" t="s">
        <v>52</v>
      </c>
      <c r="C13" s="40"/>
      <c r="D13" s="41">
        <v>274</v>
      </c>
      <c r="E13" s="42" t="s">
        <v>54</v>
      </c>
      <c r="F13" s="34"/>
      <c r="G13" s="35"/>
      <c r="H13" s="36"/>
      <c r="I13" s="37" t="s">
        <v>34</v>
      </c>
      <c r="J13" s="32">
        <f>IF(I13="Less(-)",-1,1)</f>
        <v>1</v>
      </c>
      <c r="K13" s="35" t="s">
        <v>40</v>
      </c>
      <c r="L13" s="35" t="s">
        <v>7</v>
      </c>
      <c r="M13" s="38"/>
      <c r="N13" s="39"/>
      <c r="O13" s="39"/>
      <c r="P13" s="57"/>
      <c r="Q13" s="39"/>
      <c r="R13" s="3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f>BA13*18%</f>
        <v>0</v>
      </c>
      <c r="AZ13" s="31"/>
      <c r="BA13" s="58">
        <f>M13*D13</f>
        <v>0</v>
      </c>
      <c r="BB13" s="58">
        <f>BA13+AY13</f>
        <v>0</v>
      </c>
      <c r="BC13" s="33" t="str">
        <f>SpellNumber(L13,BA13)</f>
        <v>INR Zero Only</v>
      </c>
      <c r="IE13" s="21">
        <v>1.01</v>
      </c>
      <c r="IF13" s="21" t="s">
        <v>35</v>
      </c>
      <c r="IG13" s="21" t="s">
        <v>32</v>
      </c>
      <c r="IH13" s="21">
        <v>123.223</v>
      </c>
      <c r="II13" s="21" t="s">
        <v>33</v>
      </c>
    </row>
    <row r="14" spans="1:243" s="20" customFormat="1" ht="48" customHeight="1">
      <c r="A14" s="37">
        <v>1.2</v>
      </c>
      <c r="B14" s="62" t="s">
        <v>56</v>
      </c>
      <c r="C14" s="40"/>
      <c r="D14" s="41">
        <v>1</v>
      </c>
      <c r="E14" s="42" t="s">
        <v>53</v>
      </c>
      <c r="F14" s="34"/>
      <c r="G14" s="35"/>
      <c r="H14" s="36"/>
      <c r="I14" s="37" t="s">
        <v>34</v>
      </c>
      <c r="J14" s="32">
        <f>IF(I14="Less(-)",-1,1)</f>
        <v>1</v>
      </c>
      <c r="K14" s="35" t="s">
        <v>40</v>
      </c>
      <c r="L14" s="35" t="s">
        <v>7</v>
      </c>
      <c r="M14" s="38"/>
      <c r="N14" s="39"/>
      <c r="O14" s="39"/>
      <c r="P14" s="57"/>
      <c r="Q14" s="39"/>
      <c r="R14" s="39"/>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f>BA14*18%</f>
        <v>0</v>
      </c>
      <c r="AZ14" s="31"/>
      <c r="BA14" s="58">
        <f>M14*D14</f>
        <v>0</v>
      </c>
      <c r="BB14" s="58">
        <f>BA14+AY14</f>
        <v>0</v>
      </c>
      <c r="BC14" s="33" t="str">
        <f>SpellNumber(L14,BA14)</f>
        <v>INR Zero Only</v>
      </c>
      <c r="IE14" s="21">
        <v>1.01</v>
      </c>
      <c r="IF14" s="21" t="s">
        <v>35</v>
      </c>
      <c r="IG14" s="21" t="s">
        <v>32</v>
      </c>
      <c r="IH14" s="21">
        <v>123.223</v>
      </c>
      <c r="II14" s="21" t="s">
        <v>33</v>
      </c>
    </row>
    <row r="15" spans="1:243" s="20" customFormat="1" ht="50.25" customHeight="1">
      <c r="A15" s="37">
        <v>2.1</v>
      </c>
      <c r="B15" s="62" t="s">
        <v>55</v>
      </c>
      <c r="C15" s="40"/>
      <c r="D15" s="41">
        <v>274</v>
      </c>
      <c r="E15" s="42" t="s">
        <v>54</v>
      </c>
      <c r="F15" s="34"/>
      <c r="G15" s="35"/>
      <c r="H15" s="36"/>
      <c r="I15" s="37"/>
      <c r="J15" s="32"/>
      <c r="K15" s="35" t="s">
        <v>40</v>
      </c>
      <c r="L15" s="35" t="s">
        <v>7</v>
      </c>
      <c r="M15" s="38"/>
      <c r="N15" s="39"/>
      <c r="O15" s="39"/>
      <c r="P15" s="57"/>
      <c r="Q15" s="39"/>
      <c r="R15" s="39"/>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f>BA15*18%</f>
        <v>0</v>
      </c>
      <c r="AZ15" s="31"/>
      <c r="BA15" s="58">
        <f>M15*D15</f>
        <v>0</v>
      </c>
      <c r="BB15" s="58">
        <f>BA15+AY15</f>
        <v>0</v>
      </c>
      <c r="BC15" s="33" t="str">
        <f>SpellNumber(L15,BA15)</f>
        <v>INR Zero Only</v>
      </c>
      <c r="IE15" s="21"/>
      <c r="IF15" s="21"/>
      <c r="IG15" s="21"/>
      <c r="IH15" s="21"/>
      <c r="II15" s="21"/>
    </row>
    <row r="16" spans="1:243" s="20" customFormat="1" ht="51" customHeight="1" hidden="1">
      <c r="A16" s="22" t="s">
        <v>38</v>
      </c>
      <c r="B16" s="22"/>
      <c r="C16" s="59"/>
      <c r="D16" s="59"/>
      <c r="E16" s="59"/>
      <c r="F16" s="59"/>
      <c r="G16" s="59"/>
      <c r="H16" s="60"/>
      <c r="I16" s="60"/>
      <c r="J16" s="60"/>
      <c r="K16" s="60"/>
      <c r="L16" s="59"/>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29">
        <f>SUM(BA13:BA15)</f>
        <v>0</v>
      </c>
      <c r="BB16" s="29">
        <f>SUM(BB13:BB15)</f>
        <v>0</v>
      </c>
      <c r="BC16" s="19" t="str">
        <f>SpellNumber($E$2,BA16)</f>
        <v>INR Zero Only</v>
      </c>
      <c r="IE16" s="21">
        <v>4</v>
      </c>
      <c r="IF16" s="21" t="s">
        <v>36</v>
      </c>
      <c r="IG16" s="21" t="s">
        <v>37</v>
      </c>
      <c r="IH16" s="21">
        <v>10</v>
      </c>
      <c r="II16" s="21" t="s">
        <v>33</v>
      </c>
    </row>
    <row r="17" spans="1:243" s="23" customFormat="1" ht="18" customHeight="1" hidden="1">
      <c r="A17" s="43" t="s">
        <v>42</v>
      </c>
      <c r="B17" s="44"/>
      <c r="C17" s="45"/>
      <c r="D17" s="46"/>
      <c r="E17" s="47" t="s">
        <v>39</v>
      </c>
      <c r="F17" s="48"/>
      <c r="G17" s="49"/>
      <c r="H17" s="50"/>
      <c r="I17" s="50"/>
      <c r="J17" s="50"/>
      <c r="K17" s="51"/>
      <c r="L17" s="52"/>
      <c r="M17" s="53"/>
      <c r="O17" s="20"/>
      <c r="P17" s="20"/>
      <c r="Q17" s="20"/>
      <c r="R17" s="20"/>
      <c r="S17" s="20"/>
      <c r="BA17" s="54">
        <f>IF(ISBLANK(F17),0,IF(E17="Excess (+)",ROUND(BA16+(BA16*F17),2),IF(E17="Less (-)",ROUND(BA16+(BA16*F17*(-1)),2),0)))</f>
        <v>0</v>
      </c>
      <c r="BB17" s="55">
        <f>ROUND(BA17,0)</f>
        <v>0</v>
      </c>
      <c r="BC17" s="56" t="str">
        <f>SpellNumber(L17,BB17)</f>
        <v> Zero Only</v>
      </c>
      <c r="IE17" s="24"/>
      <c r="IF17" s="24"/>
      <c r="IG17" s="24"/>
      <c r="IH17" s="24"/>
      <c r="II17" s="24"/>
    </row>
    <row r="18" spans="1:243" s="23" customFormat="1" ht="51" customHeight="1" hidden="1">
      <c r="A18" s="22" t="s">
        <v>41</v>
      </c>
      <c r="B18" s="22"/>
      <c r="C18" s="66" t="str">
        <f>SpellNumber($E$2,BA16)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c r="IE18" s="24"/>
      <c r="IF18" s="24"/>
      <c r="IG18" s="24"/>
      <c r="IH18" s="24"/>
      <c r="II18" s="24"/>
    </row>
    <row r="19" spans="3:243" s="14" customFormat="1" ht="15">
      <c r="C19" s="25"/>
      <c r="D19" s="25"/>
      <c r="E19" s="25"/>
      <c r="F19" s="25"/>
      <c r="G19" s="25"/>
      <c r="H19" s="25"/>
      <c r="I19" s="25"/>
      <c r="J19" s="25"/>
      <c r="K19" s="25"/>
      <c r="L19" s="25"/>
      <c r="M19" s="25"/>
      <c r="O19" s="25"/>
      <c r="BA19" s="25"/>
      <c r="BC19" s="25"/>
      <c r="IE19" s="15"/>
      <c r="IF19" s="15"/>
      <c r="IG19" s="15"/>
      <c r="IH19" s="15"/>
      <c r="II19" s="15"/>
    </row>
  </sheetData>
  <sheetProtection password="CEA2"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3 L14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s>
  <printOptions/>
  <pageMargins left="0.2755905511811024" right="0.2362204724409449" top="0.5905511811023623" bottom="0.5118110236220472" header="0.31496062992125984" footer="0.31496062992125984"/>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2021-02-09T10:27:48Z</cp:lastPrinted>
  <dcterms:created xsi:type="dcterms:W3CDTF">2009-01-30T06:42:42Z</dcterms:created>
  <dcterms:modified xsi:type="dcterms:W3CDTF">2021-02-15T08:10:58Z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