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'BoQ1'!$A$1:$BC$13</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<sst xmlns="http://schemas.openxmlformats.org/spreadsheetml/2006/main" count="106" uniqueCount="53">
  <si>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</si>
  <si>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</si>
  <si>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</si>
  <si>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</si>
  <si>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</si>
  <si>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</si>
  <si>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</si>
  <si>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</si>
  <si>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</si>
  <si>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</si>
  <si>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</si>
  <si>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</si>
  <si>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</si>
  <si>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</si>
  <si>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</si>
  <si>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</si>
  <si>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</si>
  <si>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</si>
  <si>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</si>
  <si>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</si>
  <si>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</si>
  <si>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</si>
  <si>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</si>
  <si>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item1</t>
  </si>
  <si>
    <t>Nos</t>
  </si>
  <si>
    <t>Excess(+)</t>
  </si>
  <si>
    <t>Supplying, Conveying and fixing spls. Including eart</t>
  </si>
  <si>
    <t>Construction of chamber for 100mm sluice plates</t>
  </si>
  <si>
    <t>item5</t>
  </si>
  <si>
    <t>Total in Figures</t>
  </si>
  <si>
    <t>Select</t>
  </si>
  <si>
    <t>%</t>
  </si>
  <si>
    <t>Item Wise</t>
  </si>
  <si>
    <t>Full Conversion</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</si>
  <si>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</si>
  <si>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</si>
  <si>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</si>
  <si>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</si>
  <si>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</si>
  <si>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</si>
  <si>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</si>
  <si>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</si>
  <si>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</si>
  <si>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</si>
  <si>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</si>
  <si>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</si>
  <si>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</si>
  <si>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</si>
  <si>
    <r>
      <t xml:space="preserve">BASIC RATE (Excluding GST)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</si>
  <si>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AMOUNT 
In Words</t>
  </si>
  <si>
    <t>Tender Inviting Authority: Uttarakhand Tourism Development Board (UTDB)</t>
  </si>
  <si>
    <t>Name of Work: Development, Operation and Management of Aero sports activities at Bairagi Camp, Haridwar in Public Private Partnership Basis</t>
  </si>
  <si>
    <t>Annual Concession Fees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</si>
</sst>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b/>
      <u val="single"/>
      <sz val="16"/>
      <color rgb="FFFF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62"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4" xfId="59" applyNumberFormat="1" applyFont="1" applyFill="1" applyBorder="1" applyAlignment="1">
      <alignment vertical="top"/>
      <protection/>
    </xf>
    <xf numFmtId="0" fontId="6" fillId="0" borderId="15" xfId="59" applyNumberFormat="1" applyFont="1" applyFill="1" applyBorder="1" applyAlignment="1">
      <alignment vertical="top"/>
      <protection/>
    </xf>
    <xf numFmtId="0" fontId="3" fillId="0" borderId="15" xfId="59" applyNumberFormat="1" applyFont="1" applyFill="1" applyBorder="1" applyAlignment="1">
      <alignmen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5"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2" xfId="59" applyNumberFormat="1" applyFont="1" applyFill="1" applyBorder="1" applyAlignment="1">
      <alignment horizontal="center" vertical="top" wrapText="1"/>
      <protection/>
    </xf>
    <xf numFmtId="0" fontId="66" fillId="34" borderId="10" xfId="59" applyNumberFormat="1" applyFont="1" applyFill="1" applyBorder="1" applyAlignment="1">
      <alignment horizontal="center" vertical="top" wrapText="1"/>
      <protection/>
    </xf>
    <xf numFmtId="0" fontId="66" fillId="34" borderId="10" xfId="59" applyNumberFormat="1" applyFont="1" applyFill="1" applyBorder="1" applyAlignment="1">
      <alignment vertical="top" wrapText="1"/>
      <protection/>
    </xf>
    <xf numFmtId="0" fontId="67" fillId="33" borderId="10" xfId="64" applyNumberFormat="1" applyFont="1" applyFill="1" applyBorder="1" applyAlignment="1">
      <alignment horizontal="center" vertical="center"/>
    </xf>
    <xf numFmtId="0" fontId="68" fillId="0" borderId="17"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0" fontId="69" fillId="0" borderId="11" xfId="59" applyNumberFormat="1" applyFont="1" applyFill="1" applyBorder="1" applyAlignment="1">
      <alignment horizontal="left" vertical="center" wrapText="1" readingOrder="1"/>
      <protection/>
    </xf>
    <xf numFmtId="0" fontId="3" fillId="0" borderId="11" xfId="57" applyNumberFormat="1" applyFont="1" applyFill="1" applyBorder="1" applyAlignment="1">
      <alignment horizontal="left" vertical="center" readingOrder="1"/>
      <protection/>
    </xf>
    <xf numFmtId="0" fontId="3" fillId="0" borderId="11" xfId="59" applyNumberFormat="1" applyFont="1" applyFill="1" applyBorder="1" applyAlignment="1">
      <alignment horizontal="center" vertical="center"/>
      <protection/>
    </xf>
    <xf numFmtId="2" fontId="3" fillId="0" borderId="11" xfId="59" applyNumberFormat="1" applyFont="1" applyFill="1" applyBorder="1" applyAlignment="1">
      <alignmen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2" fontId="2" fillId="33" borderId="18" xfId="57" applyNumberFormat="1" applyFont="1" applyFill="1" applyBorder="1" applyAlignment="1" applyProtection="1">
      <alignment horizontal="right" vertical="center"/>
      <protection locked="0"/>
    </xf>
    <xf numFmtId="0" fontId="2" fillId="0" borderId="10"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9" xfId="59" applyNumberFormat="1" applyFont="1" applyFill="1" applyBorder="1" applyAlignment="1">
      <alignment horizontal="right" vertical="center"/>
      <protection/>
    </xf>
    <xf numFmtId="2" fontId="2" fillId="0" borderId="19" xfId="58" applyNumberFormat="1" applyFont="1" applyFill="1" applyBorder="1" applyAlignment="1">
      <alignment horizontal="right" vertical="center"/>
      <protection/>
    </xf>
    <xf numFmtId="0" fontId="3" fillId="0" borderId="11" xfId="59" applyNumberFormat="1" applyFont="1" applyFill="1" applyBorder="1" applyAlignment="1">
      <alignment vertical="center" wrapText="1"/>
      <protection/>
    </xf>
    <xf numFmtId="1" fontId="3" fillId="0" borderId="11" xfId="59" applyNumberFormat="1" applyFont="1" applyFill="1" applyBorder="1" applyAlignment="1">
      <alignment horizontal="center" vertical="center" readingOrder="1"/>
      <protection/>
    </xf>
    <xf numFmtId="0" fontId="2" fillId="0" borderId="13"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1"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1" xfId="58" applyNumberFormat="1" applyFont="1" applyFill="1" applyBorder="1" applyAlignment="1">
      <alignment horizontal="left" vertical="center" wrapText="1"/>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12</xdr:col>
      <xdr:colOff>104775</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7"/>
  <sheetViews>
    <sheetView showGridLines="0" zoomScale="130" zoomScaleNormal="130" zoomScaleSheetLayoutView="25" zoomScalePageLayoutView="0" workbookViewId="0" topLeftCell="A1">
      <selection activeCell="M13" sqref="M13"/>
    </sheetView>
  </sheetViews>
  <sheetFormatPr defaultColWidth="9.140625" defaultRowHeight="15"/>
  <cols>
    <col min="1" max="1" width="15.421875" style="21" customWidth="1"/>
    <col min="2" max="2" width="29.57421875" style="21" customWidth="1"/>
    <col min="3" max="3" width="13.57421875" style="21" hidden="1" customWidth="1"/>
    <col min="4" max="4" width="10.28125" style="21" hidden="1" customWidth="1"/>
    <col min="5" max="5" width="13.421875" style="21" hidden="1" customWidth="1"/>
    <col min="6" max="6" width="15.140625" style="21" hidden="1" customWidth="1"/>
    <col min="7" max="7" width="14.140625" style="21" hidden="1" customWidth="1"/>
    <col min="8" max="8" width="13.8515625" style="21" hidden="1" customWidth="1"/>
    <col min="9" max="10" width="12.140625" style="21" hidden="1" customWidth="1"/>
    <col min="11" max="11" width="19.57421875" style="21" hidden="1" customWidth="1"/>
    <col min="12" max="12" width="14.28125" style="21" hidden="1" customWidth="1"/>
    <col min="13" max="13" width="17.8515625" style="21" customWidth="1"/>
    <col min="14" max="14" width="12.28125" style="41" hidden="1" customWidth="1"/>
    <col min="15" max="20" width="12.28125" style="21" hidden="1" customWidth="1"/>
    <col min="21" max="21" width="15.421875" style="21" hidden="1" customWidth="1"/>
    <col min="22" max="22" width="13.7109375" style="21" hidden="1" customWidth="1"/>
    <col min="23" max="23" width="13.57421875" style="21" hidden="1" customWidth="1"/>
    <col min="24" max="24" width="11.28125" style="21" hidden="1" customWidth="1"/>
    <col min="25" max="25" width="12.57421875" style="21" hidden="1" customWidth="1"/>
    <col min="26" max="26" width="12.28125" style="21" hidden="1" customWidth="1"/>
    <col min="27" max="51" width="9.140625" style="21" hidden="1" customWidth="1"/>
    <col min="52" max="52" width="10.28125" style="21" hidden="1" customWidth="1"/>
    <col min="53" max="53" width="16.140625" style="21" hidden="1" customWidth="1"/>
    <col min="54" max="54" width="19.8515625" style="21" hidden="1" customWidth="1"/>
    <col min="55" max="55" width="42.140625" style="21" customWidth="1"/>
    <col min="56" max="238" width="9.140625" style="21" customWidth="1"/>
    <col min="239" max="243" width="9.140625" style="22" customWidth="1"/>
    <col min="244" max="16384" width="9.140625" style="21" customWidth="1"/>
  </cols>
  <sheetData>
    <row r="1" spans="1:243" s="1" customFormat="1" ht="30" customHeight="1">
      <c r="A1" s="72" t="str">
        <f>B2&amp;" BoQ"</f>
        <v>Item Wise BoQ</v>
      </c>
      <c r="B1" s="72"/>
      <c r="C1" s="72"/>
      <c r="D1" s="72"/>
      <c r="E1" s="72"/>
      <c r="F1" s="72"/>
      <c r="G1" s="72"/>
      <c r="H1" s="72"/>
      <c r="I1" s="72"/>
      <c r="J1" s="72"/>
      <c r="K1" s="72"/>
      <c r="L1" s="72"/>
      <c r="O1" s="2"/>
      <c r="P1" s="2"/>
      <c r="Q1" s="3"/>
      <c r="IE1" s="3"/>
      <c r="IF1" s="3"/>
      <c r="IG1" s="3"/>
      <c r="IH1" s="3"/>
      <c r="II1" s="3"/>
    </row>
    <row r="2" spans="1:17" s="1" customFormat="1" ht="25.5" customHeight="1" hidden="1">
      <c r="A2" s="23" t="s">
        <v>3</v>
      </c>
      <c r="B2" s="23" t="s">
        <v>32</v>
      </c>
      <c r="C2" s="23" t="s">
        <v>4</v>
      </c>
      <c r="D2" s="23" t="s">
        <v>5</v>
      </c>
      <c r="E2" s="23" t="s">
        <v>6</v>
      </c>
      <c r="J2" s="4"/>
      <c r="K2" s="4"/>
      <c r="L2" s="4"/>
      <c r="O2" s="2"/>
      <c r="P2" s="2"/>
      <c r="Q2" s="3"/>
    </row>
    <row r="3" spans="1:243" s="1" customFormat="1" ht="30" customHeight="1" hidden="1">
      <c r="A3" s="1" t="s">
        <v>7</v>
      </c>
      <c r="IE3" s="3"/>
      <c r="IF3" s="3"/>
      <c r="IG3" s="3"/>
      <c r="IH3" s="3"/>
      <c r="II3" s="3"/>
    </row>
    <row r="4" spans="1:243" s="5" customFormat="1" ht="30" customHeight="1">
      <c r="A4" s="73" t="s">
        <v>50</v>
      </c>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IE4" s="6"/>
      <c r="IF4" s="6"/>
      <c r="IG4" s="6"/>
      <c r="IH4" s="6"/>
      <c r="II4" s="6"/>
    </row>
    <row r="5" spans="1:243" s="5"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6"/>
      <c r="IF5" s="6"/>
      <c r="IG5" s="6"/>
      <c r="IH5" s="6"/>
      <c r="II5" s="6"/>
    </row>
    <row r="6" spans="1:243" s="5" customFormat="1" ht="30" customHeight="1">
      <c r="A6" s="73" t="s">
        <v>34</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6"/>
      <c r="IF6" s="6"/>
      <c r="IG6" s="6"/>
      <c r="IH6" s="6"/>
      <c r="II6" s="6"/>
    </row>
    <row r="7" spans="1:243" s="5" customFormat="1" ht="29.25" customHeight="1" hidden="1">
      <c r="A7" s="75" t="s">
        <v>8</v>
      </c>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IE7" s="6"/>
      <c r="IF7" s="6"/>
      <c r="IG7" s="6"/>
      <c r="IH7" s="6"/>
      <c r="II7" s="6"/>
    </row>
    <row r="8" spans="1:243" s="7" customFormat="1" ht="57.75" customHeight="1">
      <c r="A8" s="24" t="s">
        <v>37</v>
      </c>
      <c r="B8" s="76"/>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8"/>
      <c r="IE8" s="8"/>
      <c r="IF8" s="8"/>
      <c r="IG8" s="8"/>
      <c r="IH8" s="8"/>
      <c r="II8" s="8"/>
    </row>
    <row r="9" spans="1:243" s="9" customFormat="1" ht="61.5" customHeight="1">
      <c r="A9" s="66" t="s">
        <v>9</v>
      </c>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8"/>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42" t="s">
        <v>16</v>
      </c>
      <c r="C11" s="42" t="s">
        <v>1</v>
      </c>
      <c r="D11" s="42" t="s">
        <v>17</v>
      </c>
      <c r="E11" s="42" t="s">
        <v>18</v>
      </c>
      <c r="F11" s="42" t="s">
        <v>44</v>
      </c>
      <c r="G11" s="42"/>
      <c r="H11" s="42"/>
      <c r="I11" s="42" t="s">
        <v>19</v>
      </c>
      <c r="J11" s="42" t="s">
        <v>20</v>
      </c>
      <c r="K11" s="42" t="s">
        <v>21</v>
      </c>
      <c r="L11" s="42" t="s">
        <v>22</v>
      </c>
      <c r="M11" s="43" t="s">
        <v>48</v>
      </c>
      <c r="N11" s="42" t="s">
        <v>43</v>
      </c>
      <c r="O11" s="42" t="s">
        <v>47</v>
      </c>
      <c r="P11" s="42" t="s">
        <v>45</v>
      </c>
      <c r="Q11" s="42" t="s">
        <v>42</v>
      </c>
      <c r="R11" s="42" t="s">
        <v>41</v>
      </c>
      <c r="S11" s="42" t="s">
        <v>40</v>
      </c>
      <c r="T11" s="42" t="s">
        <v>39</v>
      </c>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4" t="s">
        <v>38</v>
      </c>
      <c r="BB11" s="44" t="s">
        <v>46</v>
      </c>
      <c r="BC11" s="45" t="s">
        <v>49</v>
      </c>
      <c r="IE11" s="13"/>
      <c r="IF11" s="13"/>
      <c r="IG11" s="13"/>
      <c r="IH11" s="13"/>
      <c r="II11" s="13"/>
    </row>
    <row r="12" spans="1:243" s="12" customFormat="1" ht="15">
      <c r="A12" s="14">
        <v>1</v>
      </c>
      <c r="B12" s="14">
        <v>2</v>
      </c>
      <c r="C12" s="14">
        <v>3</v>
      </c>
      <c r="D12" s="14">
        <v>3</v>
      </c>
      <c r="E12" s="14">
        <v>5</v>
      </c>
      <c r="F12" s="14">
        <v>6</v>
      </c>
      <c r="G12" s="14">
        <v>7</v>
      </c>
      <c r="H12" s="14">
        <v>8</v>
      </c>
      <c r="I12" s="14">
        <v>9</v>
      </c>
      <c r="J12" s="14">
        <v>10</v>
      </c>
      <c r="K12" s="14">
        <v>11</v>
      </c>
      <c r="L12" s="14">
        <v>12</v>
      </c>
      <c r="M12" s="14">
        <v>4</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5</v>
      </c>
      <c r="BB12" s="14">
        <v>54</v>
      </c>
      <c r="BC12" s="14">
        <v>5</v>
      </c>
      <c r="IE12" s="13"/>
      <c r="IF12" s="13"/>
      <c r="IG12" s="13"/>
      <c r="IH12" s="13"/>
      <c r="II12" s="13"/>
    </row>
    <row r="13" spans="1:243" s="15" customFormat="1" ht="61.5" customHeight="1">
      <c r="A13" s="51">
        <v>1</v>
      </c>
      <c r="B13" s="80" t="s">
        <v>52</v>
      </c>
      <c r="C13" s="49" t="s">
        <v>23</v>
      </c>
      <c r="D13" s="65">
        <v>1</v>
      </c>
      <c r="E13" s="50" t="s">
        <v>24</v>
      </c>
      <c r="F13" s="52"/>
      <c r="G13" s="53"/>
      <c r="H13" s="54"/>
      <c r="I13" s="55" t="s">
        <v>25</v>
      </c>
      <c r="J13" s="56">
        <f>IF(I13="Less(-)",-1,1)</f>
        <v>1</v>
      </c>
      <c r="K13" s="57" t="s">
        <v>33</v>
      </c>
      <c r="L13" s="57" t="s">
        <v>6</v>
      </c>
      <c r="M13" s="58"/>
      <c r="N13" s="53"/>
      <c r="O13" s="53"/>
      <c r="P13" s="59"/>
      <c r="Q13" s="53"/>
      <c r="R13" s="53"/>
      <c r="S13" s="59"/>
      <c r="T13" s="60"/>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2">
        <f>M13*D13</f>
        <v>0</v>
      </c>
      <c r="BB13" s="63">
        <f>BA13+SUM(N13:AZ13)</f>
        <v>0</v>
      </c>
      <c r="BC13" s="64" t="str">
        <f>SpellNumber(L13,BA13)</f>
        <v>INR Zero Only</v>
      </c>
      <c r="IE13" s="16">
        <v>1.01</v>
      </c>
      <c r="IF13" s="16" t="s">
        <v>26</v>
      </c>
      <c r="IG13" s="16" t="s">
        <v>23</v>
      </c>
      <c r="IH13" s="16">
        <v>123.223</v>
      </c>
      <c r="II13" s="16" t="s">
        <v>24</v>
      </c>
    </row>
    <row r="14" spans="1:243" s="15" customFormat="1" ht="24.75" customHeight="1" hidden="1">
      <c r="A14" s="26" t="s">
        <v>29</v>
      </c>
      <c r="B14" s="27"/>
      <c r="C14" s="28"/>
      <c r="D14" s="29"/>
      <c r="E14" s="29"/>
      <c r="F14" s="29"/>
      <c r="G14" s="29"/>
      <c r="H14" s="30"/>
      <c r="I14" s="30"/>
      <c r="J14" s="30"/>
      <c r="K14" s="30"/>
      <c r="L14" s="31"/>
      <c r="BA14" s="48">
        <f>SUM(BA13:BA13)</f>
        <v>0</v>
      </c>
      <c r="BB14" s="48">
        <f>SUM(BB13:BB13)</f>
        <v>0</v>
      </c>
      <c r="BC14" s="25" t="str">
        <f>SpellNumber($E$2,BB14)</f>
        <v>INR Zero Only</v>
      </c>
      <c r="IE14" s="16">
        <v>4</v>
      </c>
      <c r="IF14" s="16" t="s">
        <v>27</v>
      </c>
      <c r="IG14" s="16" t="s">
        <v>28</v>
      </c>
      <c r="IH14" s="16">
        <v>10</v>
      </c>
      <c r="II14" s="16" t="s">
        <v>24</v>
      </c>
    </row>
    <row r="15" spans="1:243" s="19" customFormat="1" ht="54.75" customHeight="1" hidden="1">
      <c r="A15" s="27" t="s">
        <v>36</v>
      </c>
      <c r="B15" s="32"/>
      <c r="C15" s="17"/>
      <c r="D15" s="33"/>
      <c r="E15" s="34" t="s">
        <v>30</v>
      </c>
      <c r="F15" s="46"/>
      <c r="G15" s="35"/>
      <c r="H15" s="18"/>
      <c r="I15" s="18"/>
      <c r="J15" s="18"/>
      <c r="K15" s="36"/>
      <c r="L15" s="37"/>
      <c r="M15" s="38" t="s">
        <v>31</v>
      </c>
      <c r="O15" s="15"/>
      <c r="P15" s="15"/>
      <c r="Q15" s="15"/>
      <c r="R15" s="15"/>
      <c r="S15" s="15"/>
      <c r="BA15" s="47">
        <f>IF(ISBLANK(F15),0,IF(E15="Excess (+)",ROUND(BA14+(BA14*F15),2),IF(E15="Less (-)",ROUND(BA14+(BA14*F15*(-1)),2),0)))</f>
        <v>0</v>
      </c>
      <c r="BB15" s="39">
        <f>ROUND(BA15,0)</f>
        <v>0</v>
      </c>
      <c r="BC15" s="40" t="str">
        <f>SpellNumber(L15,BB15)</f>
        <v> Zero Only</v>
      </c>
      <c r="IE15" s="20"/>
      <c r="IF15" s="20"/>
      <c r="IG15" s="20"/>
      <c r="IH15" s="20"/>
      <c r="II15" s="20"/>
    </row>
    <row r="16" spans="1:243" s="19" customFormat="1" ht="43.5" customHeight="1" hidden="1">
      <c r="A16" s="26" t="s">
        <v>35</v>
      </c>
      <c r="B16" s="26"/>
      <c r="C16" s="69" t="str">
        <f>SpellNumber($E$2,BB14)</f>
        <v>INR Zero Only</v>
      </c>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1"/>
      <c r="IE16" s="20"/>
      <c r="IF16" s="20"/>
      <c r="IG16" s="20"/>
      <c r="IH16" s="20"/>
      <c r="II16" s="20"/>
    </row>
    <row r="17" spans="3:243" s="12" customFormat="1" ht="15">
      <c r="C17" s="21"/>
      <c r="D17" s="21"/>
      <c r="E17" s="21"/>
      <c r="F17" s="21"/>
      <c r="G17" s="21"/>
      <c r="H17" s="21"/>
      <c r="I17" s="21"/>
      <c r="J17" s="21"/>
      <c r="K17" s="21"/>
      <c r="L17" s="21"/>
      <c r="M17" s="21"/>
      <c r="O17" s="21"/>
      <c r="BA17" s="21"/>
      <c r="BC17" s="21"/>
      <c r="IE17" s="13"/>
      <c r="IF17" s="13"/>
      <c r="IG17" s="13"/>
      <c r="IH17" s="13"/>
      <c r="II17" s="13"/>
    </row>
    <row r="18" ht="15"/>
  </sheetData>
  <sheetProtection password="CEA2" sheet="1" selectLockedCells="1"/>
  <mergeCells count="8">
    <mergeCell ref="A9:BC9"/>
    <mergeCell ref="C16:BC16"/>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5">
      <formula1>IF(ISBLANK(F15),$A$3:$C$3,$B$3:$C$3)</formula1>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5">
      <formula1>0</formula1>
      <formula2>IF(E15&lt;&gt;"Select",99.9,0)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5">
      <formula1>IF(E15&lt;&gt;"Select",0,-1)</formula1>
      <formula2>IF(E15&lt;&gt;"Select",99.99,-1)</formula2>
    </dataValidation>
    <dataValidation type="decimal" allowBlank="1" showInputMessage="1" showErrorMessage="1" promptTitle="Rate Entry" prompt="Please enter VAT charges in Rupees for this item. " errorTitle="Invaid Entry" error="Only Numeric Values are allowed. " sqref="M13">
      <formula1>0</formula1>
      <formula2>999999999999999</formula2>
    </dataValidation>
    <dataValidation type="list" allowBlank="1" showInputMessage="1" showErrorMessage="1" sqref="L13">
      <formula1>"INR"</formula1>
    </dataValidation>
    <dataValidation allowBlank="1" showInputMessage="1" showErrorMessage="1" promptTitle="Addition / Deduction" prompt="Please Choose the correct One" sqref="J13"/>
    <dataValidation type="list" showInputMessage="1" showErrorMessage="1" sqref="I13">
      <formula1>"Excess(+), Less(-)"</formula1>
    </dataValidation>
    <dataValidation type="decimal" allowBlank="1" showInputMessage="1" showErrorMessage="1" errorTitle="Invalid Entry" error="Only Numeric Values are allowed. " sqref="A13">
      <formula1>0</formula1>
      <formula2>999999999999999</formula2>
    </dataValidation>
    <dataValidation allowBlank="1" showInputMessage="1" showErrorMessage="1" promptTitle="Itemcode/Make" prompt="Please enter text" sqref="C13"/>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InputMessage="1" showErrorMessage="1" sqref="K13">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
      <formula1>0</formula1>
      <formula2>999999999999999</formula2>
    </dataValidation>
  </dataValidations>
  <printOptions/>
  <pageMargins left="0.23" right="0.2362204724409449" top="0.7480314960629921" bottom="0.4330708661417323" header="0.31496062992125984" footer="0.31496062992125984"/>
  <pageSetup horizontalDpi="600" verticalDpi="600" orientation="portrait" paperSize="9" scale="7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2</v>
      </c>
      <c r="F6" s="79"/>
      <c r="G6" s="79"/>
      <c r="H6" s="79"/>
      <c r="I6" s="79"/>
      <c r="J6" s="79"/>
      <c r="K6" s="79"/>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2022-04-07T09:14:33Z</cp:lastPrinted>
  <dcterms:created xsi:type="dcterms:W3CDTF">2009-01-30T06:42:42Z</dcterms:created>
  <dcterms:modified xsi:type="dcterms:W3CDTF">2024-03-16T09:21:02Z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